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84" windowWidth="12000" windowHeight="9360"/>
  </bookViews>
  <sheets>
    <sheet name="Budget" sheetId="1" r:id="rId1"/>
    <sheet name="CA" sheetId="4" r:id="rId2"/>
    <sheet name="BNP" sheetId="5" r:id="rId3"/>
    <sheet name="Feuil2" sheetId="2" r:id="rId4"/>
    <sheet name="Feuil3" sheetId="3" r:id="rId5"/>
  </sheets>
  <calcPr calcId="145621"/>
</workbook>
</file>

<file path=xl/calcChain.xml><?xml version="1.0" encoding="utf-8"?>
<calcChain xmlns="http://schemas.openxmlformats.org/spreadsheetml/2006/main">
  <c r="E46" i="1" l="1"/>
  <c r="D79" i="5" l="1"/>
  <c r="E79" i="5" s="1"/>
  <c r="C79" i="5"/>
  <c r="D78" i="5"/>
  <c r="C78" i="5"/>
  <c r="E78" i="5" s="1"/>
  <c r="D77" i="5"/>
  <c r="E77" i="5" s="1"/>
  <c r="C77" i="5"/>
  <c r="D76" i="5"/>
  <c r="C76" i="5"/>
  <c r="E76" i="5" s="1"/>
  <c r="D75" i="5"/>
  <c r="E75" i="5" s="1"/>
  <c r="C75" i="5"/>
  <c r="D74" i="5"/>
  <c r="C74" i="5"/>
  <c r="E74" i="5" s="1"/>
  <c r="D73" i="5"/>
  <c r="E73" i="5" s="1"/>
  <c r="C73" i="5"/>
  <c r="D72" i="5"/>
  <c r="C72" i="5"/>
  <c r="E72" i="5" s="1"/>
  <c r="D71" i="5"/>
  <c r="E71" i="5" s="1"/>
  <c r="C71" i="5"/>
  <c r="D70" i="5"/>
  <c r="C70" i="5"/>
  <c r="E70" i="5" s="1"/>
  <c r="D69" i="5"/>
  <c r="E69" i="5" s="1"/>
  <c r="C69" i="5"/>
  <c r="D68" i="5"/>
  <c r="C68" i="5"/>
  <c r="E68" i="5" s="1"/>
  <c r="D67" i="5"/>
  <c r="E67" i="5" s="1"/>
  <c r="C67" i="5"/>
  <c r="D66" i="5"/>
  <c r="C66" i="5"/>
  <c r="E66" i="5" s="1"/>
  <c r="D65" i="5"/>
  <c r="E65" i="5" s="1"/>
  <c r="C65" i="5"/>
  <c r="D64" i="5"/>
  <c r="C64" i="5"/>
  <c r="E64" i="5" s="1"/>
  <c r="D63" i="5"/>
  <c r="E63" i="5" s="1"/>
  <c r="C63" i="5"/>
  <c r="D62" i="5"/>
  <c r="C62" i="5"/>
  <c r="E62" i="5" s="1"/>
  <c r="D61" i="5"/>
  <c r="E61" i="5" s="1"/>
  <c r="C61" i="5"/>
  <c r="D60" i="5"/>
  <c r="C60" i="5"/>
  <c r="E60" i="5" s="1"/>
  <c r="D59" i="5"/>
  <c r="E59" i="5" s="1"/>
  <c r="C59" i="5"/>
  <c r="D58" i="5"/>
  <c r="C58" i="5"/>
  <c r="E58" i="5" s="1"/>
  <c r="D57" i="5"/>
  <c r="E57" i="5" s="1"/>
  <c r="C57" i="5"/>
  <c r="D56" i="5"/>
  <c r="C56" i="5"/>
  <c r="E56" i="5" s="1"/>
  <c r="D55" i="5"/>
  <c r="E55" i="5" s="1"/>
  <c r="C55" i="5"/>
  <c r="D54" i="5"/>
  <c r="C54" i="5"/>
  <c r="E54" i="5" s="1"/>
  <c r="D53" i="5"/>
  <c r="E53" i="5" s="1"/>
  <c r="C53" i="5"/>
  <c r="D52" i="5"/>
  <c r="C52" i="5"/>
  <c r="E52" i="5" s="1"/>
  <c r="D51" i="5"/>
  <c r="E51" i="5" s="1"/>
  <c r="C51" i="5"/>
  <c r="D50" i="5"/>
  <c r="C50" i="5"/>
  <c r="E50" i="5" s="1"/>
  <c r="D49" i="5"/>
  <c r="E49" i="5" s="1"/>
  <c r="C49" i="5"/>
  <c r="D48" i="5"/>
  <c r="C48" i="5"/>
  <c r="E48" i="5" s="1"/>
  <c r="D47" i="5"/>
  <c r="E47" i="5" s="1"/>
  <c r="C47" i="5"/>
  <c r="D46" i="5"/>
  <c r="C46" i="5"/>
  <c r="E46" i="5" s="1"/>
  <c r="D45" i="5"/>
  <c r="E45" i="5" s="1"/>
  <c r="C45" i="5"/>
  <c r="D44" i="5"/>
  <c r="C44" i="5"/>
  <c r="E44" i="5" s="1"/>
  <c r="D43" i="5"/>
  <c r="E43" i="5" s="1"/>
  <c r="C43" i="5"/>
  <c r="D42" i="5"/>
  <c r="C42" i="5"/>
  <c r="E42" i="5" s="1"/>
  <c r="D41" i="5"/>
  <c r="E41" i="5" s="1"/>
  <c r="C41" i="5"/>
  <c r="D40" i="5"/>
  <c r="C40" i="5"/>
  <c r="E40" i="5" s="1"/>
  <c r="D39" i="5"/>
  <c r="E39" i="5" s="1"/>
  <c r="C39" i="5"/>
  <c r="D38" i="5"/>
  <c r="C38" i="5"/>
  <c r="E38" i="5" s="1"/>
  <c r="D37" i="5"/>
  <c r="E37" i="5" s="1"/>
  <c r="C37" i="5"/>
  <c r="D36" i="5"/>
  <c r="C36" i="5"/>
  <c r="E36" i="5" s="1"/>
  <c r="D35" i="5"/>
  <c r="E35" i="5" s="1"/>
  <c r="C35" i="5"/>
  <c r="D34" i="5"/>
  <c r="C34" i="5"/>
  <c r="E34" i="5" s="1"/>
  <c r="D33" i="5"/>
  <c r="E33" i="5" s="1"/>
  <c r="C33" i="5"/>
  <c r="D32" i="5"/>
  <c r="C32" i="5"/>
  <c r="E32" i="5" s="1"/>
  <c r="D31" i="5"/>
  <c r="E31" i="5" s="1"/>
  <c r="C31" i="5"/>
  <c r="D30" i="5"/>
  <c r="C30" i="5"/>
  <c r="E30" i="5" s="1"/>
  <c r="D29" i="5"/>
  <c r="E29" i="5" s="1"/>
  <c r="C29" i="5"/>
  <c r="D28" i="5"/>
  <c r="C28" i="5"/>
  <c r="E28" i="5" s="1"/>
  <c r="D27" i="5"/>
  <c r="E27" i="5" s="1"/>
  <c r="C27" i="5"/>
  <c r="D26" i="5"/>
  <c r="C26" i="5"/>
  <c r="E26" i="5" s="1"/>
  <c r="D25" i="5"/>
  <c r="E25" i="5" s="1"/>
  <c r="C25" i="5"/>
  <c r="D24" i="5"/>
  <c r="C24" i="5"/>
  <c r="E24" i="5" s="1"/>
  <c r="D23" i="5"/>
  <c r="C23" i="5"/>
  <c r="E23" i="5" s="1"/>
  <c r="D22" i="5"/>
  <c r="E22" i="5" s="1"/>
  <c r="C22" i="5"/>
  <c r="D21" i="5"/>
  <c r="C21" i="5"/>
  <c r="E21" i="5" s="1"/>
  <c r="D20" i="5"/>
  <c r="E20" i="5" s="1"/>
  <c r="C20" i="5"/>
  <c r="D19" i="5"/>
  <c r="C19" i="5"/>
  <c r="E19" i="5" s="1"/>
  <c r="D18" i="5"/>
  <c r="E18" i="5" s="1"/>
  <c r="C18" i="5"/>
  <c r="D17" i="5"/>
  <c r="C17" i="5"/>
  <c r="E17" i="5" s="1"/>
  <c r="D16" i="5"/>
  <c r="E16" i="5" s="1"/>
  <c r="C16" i="5"/>
  <c r="D15" i="5"/>
  <c r="C15" i="5"/>
  <c r="E15" i="5" s="1"/>
  <c r="D14" i="5"/>
  <c r="E14" i="5" s="1"/>
  <c r="C14" i="5"/>
  <c r="D13" i="5"/>
  <c r="C13" i="5"/>
  <c r="E13" i="5" s="1"/>
  <c r="D12" i="5"/>
  <c r="E12" i="5" s="1"/>
  <c r="C12" i="5"/>
  <c r="D11" i="5"/>
  <c r="C11" i="5"/>
  <c r="E11" i="5" s="1"/>
  <c r="D10" i="5"/>
  <c r="E10" i="5" s="1"/>
  <c r="C10" i="5"/>
  <c r="D9" i="5"/>
  <c r="C9" i="5"/>
  <c r="E9" i="5" s="1"/>
  <c r="D8" i="5"/>
  <c r="E8" i="5" s="1"/>
  <c r="C8" i="5"/>
  <c r="B8" i="5"/>
  <c r="F8" i="5" s="1"/>
  <c r="B9" i="5" s="1"/>
  <c r="F9" i="5" s="1"/>
  <c r="B10" i="5" s="1"/>
  <c r="F10" i="5" s="1"/>
  <c r="B11" i="5" s="1"/>
  <c r="F11" i="5" s="1"/>
  <c r="B12" i="5" s="1"/>
  <c r="F12" i="5" s="1"/>
  <c r="B13" i="5" s="1"/>
  <c r="F13" i="5" s="1"/>
  <c r="B14" i="5" s="1"/>
  <c r="F14" i="5" s="1"/>
  <c r="B15" i="5" s="1"/>
  <c r="F15" i="5" s="1"/>
  <c r="B16" i="5" s="1"/>
  <c r="F16" i="5" s="1"/>
  <c r="B17" i="5" s="1"/>
  <c r="F17" i="5" s="1"/>
  <c r="B18" i="5" s="1"/>
  <c r="F18" i="5" s="1"/>
  <c r="B19" i="5" s="1"/>
  <c r="F19" i="5" s="1"/>
  <c r="B20" i="5" s="1"/>
  <c r="F20" i="5" s="1"/>
  <c r="B21" i="5" s="1"/>
  <c r="F21" i="5" s="1"/>
  <c r="B22" i="5" s="1"/>
  <c r="F22" i="5" s="1"/>
  <c r="B23" i="5" s="1"/>
  <c r="F23" i="5" s="1"/>
  <c r="B24" i="5" s="1"/>
  <c r="F24" i="5" s="1"/>
  <c r="B25" i="5" s="1"/>
  <c r="F25" i="5" s="1"/>
  <c r="B26" i="5" s="1"/>
  <c r="F26" i="5" s="1"/>
  <c r="B27" i="5" s="1"/>
  <c r="F27" i="5" s="1"/>
  <c r="B28" i="5" s="1"/>
  <c r="F28" i="5" s="1"/>
  <c r="B29" i="5" s="1"/>
  <c r="F29" i="5" s="1"/>
  <c r="B30" i="5" s="1"/>
  <c r="F30" i="5" s="1"/>
  <c r="B31" i="5" s="1"/>
  <c r="F31" i="5" s="1"/>
  <c r="B32" i="5" s="1"/>
  <c r="F32" i="5" s="1"/>
  <c r="B33" i="5" s="1"/>
  <c r="F33" i="5" s="1"/>
  <c r="B34" i="5" s="1"/>
  <c r="F34" i="5" s="1"/>
  <c r="B35" i="5" s="1"/>
  <c r="F35" i="5" s="1"/>
  <c r="B36" i="5" s="1"/>
  <c r="F36" i="5" s="1"/>
  <c r="B37" i="5" s="1"/>
  <c r="F37" i="5" s="1"/>
  <c r="B38" i="5" s="1"/>
  <c r="F38" i="5" s="1"/>
  <c r="B39" i="5" s="1"/>
  <c r="F39" i="5" s="1"/>
  <c r="B40" i="5" s="1"/>
  <c r="F40" i="5" s="1"/>
  <c r="B41" i="5" s="1"/>
  <c r="F41" i="5" s="1"/>
  <c r="B42" i="5" s="1"/>
  <c r="F42" i="5" s="1"/>
  <c r="B43" i="5" s="1"/>
  <c r="F43" i="5" s="1"/>
  <c r="B44" i="5" s="1"/>
  <c r="F44" i="5" s="1"/>
  <c r="B45" i="5" s="1"/>
  <c r="F45" i="5" s="1"/>
  <c r="B46" i="5" s="1"/>
  <c r="F46" i="5" s="1"/>
  <c r="B47" i="5" s="1"/>
  <c r="F47" i="5" s="1"/>
  <c r="B48" i="5" s="1"/>
  <c r="F48" i="5" s="1"/>
  <c r="B49" i="5" s="1"/>
  <c r="F49" i="5" s="1"/>
  <c r="B50" i="5" s="1"/>
  <c r="F50" i="5" s="1"/>
  <c r="B51" i="5" s="1"/>
  <c r="F51" i="5" s="1"/>
  <c r="B52" i="5" s="1"/>
  <c r="F52" i="5" s="1"/>
  <c r="B53" i="5" s="1"/>
  <c r="F53" i="5" s="1"/>
  <c r="B54" i="5" s="1"/>
  <c r="F54" i="5" s="1"/>
  <c r="B55" i="5" s="1"/>
  <c r="F55" i="5" s="1"/>
  <c r="B56" i="5" s="1"/>
  <c r="F56" i="5" s="1"/>
  <c r="B57" i="5" s="1"/>
  <c r="F57" i="5" s="1"/>
  <c r="B58" i="5" s="1"/>
  <c r="F58" i="5" s="1"/>
  <c r="B59" i="5" s="1"/>
  <c r="F59" i="5" s="1"/>
  <c r="B60" i="5" s="1"/>
  <c r="F60" i="5" s="1"/>
  <c r="B61" i="5" s="1"/>
  <c r="F61" i="5" s="1"/>
  <c r="B62" i="5" s="1"/>
  <c r="F62" i="5" s="1"/>
  <c r="B63" i="5" s="1"/>
  <c r="F63" i="5" s="1"/>
  <c r="B64" i="5" s="1"/>
  <c r="F64" i="5" s="1"/>
  <c r="B65" i="5" s="1"/>
  <c r="F65" i="5" s="1"/>
  <c r="B66" i="5" s="1"/>
  <c r="F66" i="5" s="1"/>
  <c r="B67" i="5" s="1"/>
  <c r="F67" i="5" s="1"/>
  <c r="B68" i="5" s="1"/>
  <c r="F68" i="5" s="1"/>
  <c r="B69" i="5" s="1"/>
  <c r="F69" i="5" s="1"/>
  <c r="B70" i="5" s="1"/>
  <c r="F70" i="5" s="1"/>
  <c r="B71" i="5" s="1"/>
  <c r="F71" i="5" s="1"/>
  <c r="B72" i="5" s="1"/>
  <c r="F72" i="5" s="1"/>
  <c r="B73" i="5" s="1"/>
  <c r="F73" i="5" s="1"/>
  <c r="B74" i="5" s="1"/>
  <c r="F74" i="5" s="1"/>
  <c r="B75" i="5" s="1"/>
  <c r="F75" i="5" s="1"/>
  <c r="B76" i="5" s="1"/>
  <c r="F76" i="5" s="1"/>
  <c r="B77" i="5" s="1"/>
  <c r="F77" i="5" s="1"/>
  <c r="B78" i="5" s="1"/>
  <c r="F78" i="5" s="1"/>
  <c r="B79" i="5" s="1"/>
  <c r="F79" i="5" s="1"/>
  <c r="B5" i="5"/>
  <c r="D67" i="4"/>
  <c r="C67" i="4"/>
  <c r="E67" i="4" s="1"/>
  <c r="D66" i="4"/>
  <c r="C66" i="4"/>
  <c r="E66" i="4" s="1"/>
  <c r="D65" i="4"/>
  <c r="C65" i="4"/>
  <c r="E65" i="4" s="1"/>
  <c r="D64" i="4"/>
  <c r="C64" i="4"/>
  <c r="E64" i="4" s="1"/>
  <c r="D63" i="4"/>
  <c r="C63" i="4"/>
  <c r="E63" i="4" s="1"/>
  <c r="D62" i="4"/>
  <c r="C62" i="4"/>
  <c r="E62" i="4" s="1"/>
  <c r="D61" i="4"/>
  <c r="C61" i="4"/>
  <c r="E61" i="4" s="1"/>
  <c r="D60" i="4"/>
  <c r="C60" i="4"/>
  <c r="E60" i="4" s="1"/>
  <c r="D59" i="4"/>
  <c r="C59" i="4"/>
  <c r="E59" i="4" s="1"/>
  <c r="D58" i="4"/>
  <c r="C58" i="4"/>
  <c r="E58" i="4" s="1"/>
  <c r="D57" i="4"/>
  <c r="C57" i="4"/>
  <c r="E57" i="4" s="1"/>
  <c r="D56" i="4"/>
  <c r="C56" i="4"/>
  <c r="E56" i="4" s="1"/>
  <c r="D55" i="4"/>
  <c r="C55" i="4"/>
  <c r="E55" i="4" s="1"/>
  <c r="D54" i="4"/>
  <c r="C54" i="4"/>
  <c r="E54" i="4" s="1"/>
  <c r="D53" i="4"/>
  <c r="C53" i="4"/>
  <c r="E53" i="4" s="1"/>
  <c r="D52" i="4"/>
  <c r="C52" i="4"/>
  <c r="E52" i="4" s="1"/>
  <c r="D51" i="4"/>
  <c r="C51" i="4"/>
  <c r="E51" i="4" s="1"/>
  <c r="D50" i="4"/>
  <c r="C50" i="4"/>
  <c r="E50" i="4" s="1"/>
  <c r="D49" i="4"/>
  <c r="C49" i="4"/>
  <c r="E49" i="4" s="1"/>
  <c r="D48" i="4"/>
  <c r="C48" i="4"/>
  <c r="E48" i="4" s="1"/>
  <c r="D47" i="4"/>
  <c r="C47" i="4"/>
  <c r="E47" i="4" s="1"/>
  <c r="D46" i="4"/>
  <c r="C46" i="4"/>
  <c r="E46" i="4" s="1"/>
  <c r="D45" i="4"/>
  <c r="C45" i="4"/>
  <c r="E45" i="4" s="1"/>
  <c r="D44" i="4"/>
  <c r="C44" i="4"/>
  <c r="E44" i="4" s="1"/>
  <c r="D43" i="4"/>
  <c r="C43" i="4"/>
  <c r="E43" i="4" s="1"/>
  <c r="D42" i="4"/>
  <c r="C42" i="4"/>
  <c r="E42" i="4" s="1"/>
  <c r="D41" i="4"/>
  <c r="C41" i="4"/>
  <c r="E41" i="4" s="1"/>
  <c r="D40" i="4"/>
  <c r="C40" i="4"/>
  <c r="E40" i="4" s="1"/>
  <c r="D39" i="4"/>
  <c r="C39" i="4"/>
  <c r="E39" i="4" s="1"/>
  <c r="D38" i="4"/>
  <c r="C38" i="4"/>
  <c r="E38" i="4" s="1"/>
  <c r="D37" i="4"/>
  <c r="C37" i="4"/>
  <c r="E37" i="4" s="1"/>
  <c r="D36" i="4"/>
  <c r="C36" i="4"/>
  <c r="E36" i="4" s="1"/>
  <c r="D35" i="4"/>
  <c r="C35" i="4"/>
  <c r="E35" i="4" s="1"/>
  <c r="D34" i="4"/>
  <c r="C34" i="4"/>
  <c r="E34" i="4" s="1"/>
  <c r="D33" i="4"/>
  <c r="C33" i="4"/>
  <c r="E33" i="4" s="1"/>
  <c r="D32" i="4"/>
  <c r="C32" i="4"/>
  <c r="E32" i="4" s="1"/>
  <c r="D31" i="4"/>
  <c r="C31" i="4"/>
  <c r="E31" i="4" s="1"/>
  <c r="D30" i="4"/>
  <c r="C30" i="4"/>
  <c r="E30" i="4" s="1"/>
  <c r="D29" i="4"/>
  <c r="C29" i="4"/>
  <c r="E29" i="4" s="1"/>
  <c r="D28" i="4"/>
  <c r="C28" i="4"/>
  <c r="E28" i="4" s="1"/>
  <c r="D27" i="4"/>
  <c r="C27" i="4"/>
  <c r="E27" i="4" s="1"/>
  <c r="D26" i="4"/>
  <c r="C26" i="4"/>
  <c r="E26" i="4" s="1"/>
  <c r="D25" i="4"/>
  <c r="C25" i="4"/>
  <c r="E25" i="4" s="1"/>
  <c r="D24" i="4"/>
  <c r="C24" i="4"/>
  <c r="E24" i="4" s="1"/>
  <c r="D23" i="4"/>
  <c r="C23" i="4"/>
  <c r="E23" i="4" s="1"/>
  <c r="D22" i="4"/>
  <c r="C22" i="4"/>
  <c r="E22" i="4" s="1"/>
  <c r="D21" i="4"/>
  <c r="C21" i="4"/>
  <c r="E21" i="4" s="1"/>
  <c r="D20" i="4"/>
  <c r="C20" i="4"/>
  <c r="E20" i="4" s="1"/>
  <c r="D19" i="4"/>
  <c r="C19" i="4"/>
  <c r="E19" i="4" s="1"/>
  <c r="D18" i="4"/>
  <c r="C18" i="4"/>
  <c r="E18" i="4" s="1"/>
  <c r="D17" i="4"/>
  <c r="C17" i="4"/>
  <c r="E17" i="4" s="1"/>
  <c r="D16" i="4"/>
  <c r="C16" i="4"/>
  <c r="E16" i="4" s="1"/>
  <c r="D15" i="4"/>
  <c r="C15" i="4"/>
  <c r="E15" i="4" s="1"/>
  <c r="D14" i="4"/>
  <c r="C14" i="4"/>
  <c r="E14" i="4" s="1"/>
  <c r="D13" i="4"/>
  <c r="C13" i="4"/>
  <c r="E13" i="4" s="1"/>
  <c r="D12" i="4"/>
  <c r="C12" i="4"/>
  <c r="E12" i="4" s="1"/>
  <c r="D11" i="4"/>
  <c r="C11" i="4"/>
  <c r="E11" i="4" s="1"/>
  <c r="D10" i="4"/>
  <c r="C10" i="4"/>
  <c r="E10" i="4" s="1"/>
  <c r="D9" i="4"/>
  <c r="C9" i="4"/>
  <c r="E9" i="4" s="1"/>
  <c r="D8" i="4"/>
  <c r="C8" i="4"/>
  <c r="B8" i="4"/>
  <c r="F8" i="4" s="1"/>
  <c r="B9" i="4" s="1"/>
  <c r="F9" i="4" s="1"/>
  <c r="B10" i="4" s="1"/>
  <c r="F10" i="4" s="1"/>
  <c r="B11" i="4" s="1"/>
  <c r="F11" i="4" s="1"/>
  <c r="B12" i="4" s="1"/>
  <c r="F12" i="4" s="1"/>
  <c r="B13" i="4" s="1"/>
  <c r="F13" i="4" s="1"/>
  <c r="B14" i="4" s="1"/>
  <c r="F14" i="4" s="1"/>
  <c r="B15" i="4" s="1"/>
  <c r="F15" i="4" s="1"/>
  <c r="B16" i="4" s="1"/>
  <c r="F16" i="4" s="1"/>
  <c r="B17" i="4" s="1"/>
  <c r="F17" i="4" s="1"/>
  <c r="B18" i="4" s="1"/>
  <c r="F18" i="4" s="1"/>
  <c r="B19" i="4" s="1"/>
  <c r="F19" i="4" s="1"/>
  <c r="B20" i="4" s="1"/>
  <c r="F20" i="4" s="1"/>
  <c r="B21" i="4" s="1"/>
  <c r="F21" i="4" s="1"/>
  <c r="B22" i="4" s="1"/>
  <c r="F22" i="4" s="1"/>
  <c r="B23" i="4" s="1"/>
  <c r="F23" i="4" s="1"/>
  <c r="B24" i="4" s="1"/>
  <c r="F24" i="4" s="1"/>
  <c r="B25" i="4" s="1"/>
  <c r="F25" i="4" s="1"/>
  <c r="B26" i="4" s="1"/>
  <c r="F26" i="4" s="1"/>
  <c r="B27" i="4" s="1"/>
  <c r="F27" i="4" s="1"/>
  <c r="B28" i="4" s="1"/>
  <c r="F28" i="4" s="1"/>
  <c r="B29" i="4" s="1"/>
  <c r="F29" i="4" s="1"/>
  <c r="B30" i="4" s="1"/>
  <c r="F30" i="4" s="1"/>
  <c r="B31" i="4" s="1"/>
  <c r="F31" i="4" s="1"/>
  <c r="B32" i="4" s="1"/>
  <c r="F32" i="4" s="1"/>
  <c r="B33" i="4" s="1"/>
  <c r="F33" i="4" s="1"/>
  <c r="B34" i="4" s="1"/>
  <c r="F34" i="4" s="1"/>
  <c r="B35" i="4" s="1"/>
  <c r="F35" i="4" s="1"/>
  <c r="B36" i="4" s="1"/>
  <c r="F36" i="4" s="1"/>
  <c r="B37" i="4" s="1"/>
  <c r="F37" i="4" s="1"/>
  <c r="B38" i="4" s="1"/>
  <c r="F38" i="4" s="1"/>
  <c r="B39" i="4" s="1"/>
  <c r="F39" i="4" s="1"/>
  <c r="B40" i="4" s="1"/>
  <c r="F40" i="4" s="1"/>
  <c r="B41" i="4" s="1"/>
  <c r="F41" i="4" s="1"/>
  <c r="B42" i="4" s="1"/>
  <c r="F42" i="4" s="1"/>
  <c r="B43" i="4" s="1"/>
  <c r="F43" i="4" s="1"/>
  <c r="B44" i="4" s="1"/>
  <c r="F44" i="4" s="1"/>
  <c r="B45" i="4" s="1"/>
  <c r="F45" i="4" s="1"/>
  <c r="B46" i="4" s="1"/>
  <c r="F46" i="4" s="1"/>
  <c r="B47" i="4" s="1"/>
  <c r="F47" i="4" s="1"/>
  <c r="B48" i="4" s="1"/>
  <c r="F48" i="4" s="1"/>
  <c r="B49" i="4" s="1"/>
  <c r="F49" i="4" s="1"/>
  <c r="B50" i="4" s="1"/>
  <c r="F50" i="4" s="1"/>
  <c r="B51" i="4" s="1"/>
  <c r="F51" i="4" s="1"/>
  <c r="B52" i="4" s="1"/>
  <c r="F52" i="4" s="1"/>
  <c r="B53" i="4" s="1"/>
  <c r="F53" i="4" s="1"/>
  <c r="B54" i="4" s="1"/>
  <c r="F54" i="4" s="1"/>
  <c r="B55" i="4" s="1"/>
  <c r="F55" i="4" s="1"/>
  <c r="B56" i="4" s="1"/>
  <c r="F56" i="4" s="1"/>
  <c r="B57" i="4" s="1"/>
  <c r="F57" i="4" s="1"/>
  <c r="B58" i="4" s="1"/>
  <c r="F58" i="4" s="1"/>
  <c r="B59" i="4" s="1"/>
  <c r="F59" i="4" s="1"/>
  <c r="B60" i="4" s="1"/>
  <c r="F60" i="4" s="1"/>
  <c r="B61" i="4" s="1"/>
  <c r="F61" i="4" s="1"/>
  <c r="B62" i="4" s="1"/>
  <c r="F62" i="4" s="1"/>
  <c r="B63" i="4" s="1"/>
  <c r="F63" i="4" s="1"/>
  <c r="B64" i="4" s="1"/>
  <c r="F64" i="4" s="1"/>
  <c r="B65" i="4" s="1"/>
  <c r="F65" i="4" s="1"/>
  <c r="B66" i="4" s="1"/>
  <c r="F66" i="4" s="1"/>
  <c r="B67" i="4" s="1"/>
  <c r="F67" i="4" s="1"/>
  <c r="B5" i="4"/>
  <c r="E45" i="1"/>
  <c r="E44" i="1"/>
  <c r="B45" i="1"/>
  <c r="B46" i="1" s="1"/>
  <c r="B40" i="1"/>
  <c r="B44" i="1"/>
  <c r="C80" i="5" l="1"/>
  <c r="C68" i="4"/>
  <c r="E8" i="4"/>
  <c r="D15" i="1" l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C13" i="1"/>
  <c r="C8" i="1"/>
  <c r="C9" i="1" s="1"/>
  <c r="D8" i="1"/>
  <c r="E8" i="1"/>
  <c r="E9" i="1" s="1"/>
  <c r="F8" i="1"/>
  <c r="G8" i="1"/>
  <c r="G9" i="1" s="1"/>
  <c r="H8" i="1"/>
  <c r="I8" i="1"/>
  <c r="I9" i="1" s="1"/>
  <c r="J8" i="1"/>
  <c r="K8" i="1"/>
  <c r="K9" i="1" s="1"/>
  <c r="L8" i="1"/>
  <c r="M8" i="1"/>
  <c r="M9" i="1" s="1"/>
  <c r="N8" i="1"/>
  <c r="O8" i="1"/>
  <c r="O9" i="1" s="1"/>
  <c r="P8" i="1"/>
  <c r="Q8" i="1"/>
  <c r="Q9" i="1" s="1"/>
  <c r="R8" i="1"/>
  <c r="S8" i="1"/>
  <c r="S9" i="1" s="1"/>
  <c r="D9" i="1"/>
  <c r="F9" i="1"/>
  <c r="H9" i="1"/>
  <c r="J9" i="1"/>
  <c r="L9" i="1"/>
  <c r="N9" i="1"/>
  <c r="P9" i="1"/>
  <c r="R9" i="1"/>
  <c r="B8" i="1"/>
  <c r="B9" i="1" s="1"/>
  <c r="C4" i="1"/>
  <c r="C5" i="1" s="1"/>
  <c r="D4" i="1"/>
  <c r="D5" i="1" s="1"/>
  <c r="E4" i="1"/>
  <c r="E5" i="1" s="1"/>
  <c r="F4" i="1"/>
  <c r="F5" i="1" s="1"/>
  <c r="G4" i="1"/>
  <c r="G5" i="1" s="1"/>
  <c r="H4" i="1"/>
  <c r="H5" i="1" s="1"/>
  <c r="I4" i="1"/>
  <c r="I5" i="1" s="1"/>
  <c r="J4" i="1"/>
  <c r="J5" i="1" s="1"/>
  <c r="K4" i="1"/>
  <c r="K5" i="1" s="1"/>
  <c r="L4" i="1"/>
  <c r="L5" i="1" s="1"/>
  <c r="M4" i="1"/>
  <c r="M5" i="1" s="1"/>
  <c r="N4" i="1"/>
  <c r="N5" i="1" s="1"/>
  <c r="O4" i="1"/>
  <c r="O5" i="1" s="1"/>
  <c r="P4" i="1"/>
  <c r="P5" i="1" s="1"/>
  <c r="Q4" i="1"/>
  <c r="Q5" i="1" s="1"/>
  <c r="R4" i="1"/>
  <c r="R5" i="1" s="1"/>
  <c r="S4" i="1"/>
  <c r="S5" i="1" s="1"/>
  <c r="B4" i="1"/>
  <c r="B5" i="1" s="1"/>
  <c r="S22" i="1"/>
  <c r="R22" i="1"/>
  <c r="Q22" i="1"/>
  <c r="P22" i="1"/>
  <c r="O22" i="1"/>
  <c r="N22" i="1"/>
  <c r="M22" i="1"/>
  <c r="L40" i="1"/>
  <c r="L22" i="1"/>
  <c r="L41" i="1"/>
  <c r="K22" i="1"/>
  <c r="J22" i="1"/>
  <c r="I22" i="1"/>
  <c r="H22" i="1"/>
  <c r="G22" i="1"/>
  <c r="F22" i="1"/>
  <c r="E22" i="1"/>
  <c r="D22" i="1"/>
  <c r="C22" i="1"/>
  <c r="C40" i="1"/>
  <c r="C41" i="1" s="1"/>
  <c r="D40" i="1"/>
  <c r="E40" i="1"/>
  <c r="E41" i="1" s="1"/>
  <c r="F40" i="1"/>
  <c r="G40" i="1"/>
  <c r="G41" i="1" s="1"/>
  <c r="H40" i="1"/>
  <c r="H41" i="1" s="1"/>
  <c r="I40" i="1"/>
  <c r="I41" i="1" s="1"/>
  <c r="J40" i="1"/>
  <c r="K40" i="1"/>
  <c r="K41" i="1" s="1"/>
  <c r="M40" i="1"/>
  <c r="N40" i="1"/>
  <c r="O40" i="1"/>
  <c r="P40" i="1"/>
  <c r="Q40" i="1"/>
  <c r="R40" i="1"/>
  <c r="S40" i="1"/>
  <c r="B22" i="1"/>
  <c r="F41" i="1" l="1"/>
  <c r="J41" i="1"/>
  <c r="N41" i="1"/>
  <c r="P41" i="1"/>
  <c r="R41" i="1"/>
  <c r="B41" i="1"/>
  <c r="C42" i="1" s="1"/>
  <c r="D41" i="1"/>
  <c r="M41" i="1"/>
  <c r="O41" i="1"/>
  <c r="Q41" i="1"/>
  <c r="S41" i="1"/>
  <c r="D42" i="1" l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</calcChain>
</file>

<file path=xl/sharedStrings.xml><?xml version="1.0" encoding="utf-8"?>
<sst xmlns="http://schemas.openxmlformats.org/spreadsheetml/2006/main" count="81" uniqueCount="56">
  <si>
    <t>jan</t>
  </si>
  <si>
    <t>fev</t>
  </si>
  <si>
    <t>mars</t>
  </si>
  <si>
    <t>avril</t>
  </si>
  <si>
    <t>mai</t>
  </si>
  <si>
    <t>juin</t>
  </si>
  <si>
    <t>juil</t>
  </si>
  <si>
    <t>aout</t>
  </si>
  <si>
    <t>sept</t>
  </si>
  <si>
    <t>oct</t>
  </si>
  <si>
    <t>nov</t>
  </si>
  <si>
    <t>déc</t>
  </si>
  <si>
    <t>fév</t>
  </si>
  <si>
    <t>avr</t>
  </si>
  <si>
    <t>Recettes</t>
  </si>
  <si>
    <t>Tshirt</t>
  </si>
  <si>
    <t>Sweat</t>
  </si>
  <si>
    <t>Total</t>
  </si>
  <si>
    <t>Dépenses</t>
  </si>
  <si>
    <t>Voiture</t>
  </si>
  <si>
    <t>Micro</t>
  </si>
  <si>
    <t>Logiciel</t>
  </si>
  <si>
    <t>Tél</t>
  </si>
  <si>
    <t>Salaire</t>
  </si>
  <si>
    <t>Charges</t>
  </si>
  <si>
    <t>Adm</t>
  </si>
  <si>
    <t>Essence</t>
  </si>
  <si>
    <t>Loyer</t>
  </si>
  <si>
    <t>Mailing</t>
  </si>
  <si>
    <t>Écarts</t>
  </si>
  <si>
    <t>Cumuls</t>
  </si>
  <si>
    <t>Tshirt pub</t>
  </si>
  <si>
    <t>Sweat pub</t>
  </si>
  <si>
    <t>CA Tshirt</t>
  </si>
  <si>
    <t>Coût Tshirt</t>
  </si>
  <si>
    <t>Total  Sweat</t>
  </si>
  <si>
    <t>CA Sweat</t>
  </si>
  <si>
    <t>Coût Sweat</t>
  </si>
  <si>
    <t>Budget mensuel</t>
  </si>
  <si>
    <t>Fabrications mensuelles en quantités et en valeurs</t>
  </si>
  <si>
    <t>Ventes mensuelles en quantités et en valeurs</t>
  </si>
  <si>
    <t xml:space="preserve">Investisseemnt </t>
  </si>
  <si>
    <t>BFR</t>
  </si>
  <si>
    <t>Court terme</t>
  </si>
  <si>
    <t>Long terme</t>
  </si>
  <si>
    <t>Besoin total</t>
  </si>
  <si>
    <t>Tableau d'emprunt</t>
  </si>
  <si>
    <t>Capital :</t>
  </si>
  <si>
    <t>Taux</t>
  </si>
  <si>
    <t>Durée</t>
  </si>
  <si>
    <t>Mensualité</t>
  </si>
  <si>
    <t>Périodes</t>
  </si>
  <si>
    <t>Capital 
Début période</t>
  </si>
  <si>
    <t>Intérêt</t>
  </si>
  <si>
    <t>Amortissement</t>
  </si>
  <si>
    <t>Capital 
fin de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</si>
</sst>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.00\ &quot;F&quot;;[Red]\-#,##0.00\ &quot;F&quot;"/>
    <numFmt numFmtId="166" formatCode="_-* #,##0.00\ _F_-;\-* #,##0.00\ _F_-;_-* &quot;-&quot;??\ _F_-;_-@_-"/>
  </numFmts>
  <fonts count="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justify" vertical="top" wrapText="1"/>
    </xf>
    <xf numFmtId="0" fontId="4" fillId="0" borderId="1" xfId="1" applyNumberFormat="1" applyFont="1" applyBorder="1" applyAlignment="1">
      <alignment horizontal="right" vertical="top" wrapText="1"/>
    </xf>
    <xf numFmtId="0" fontId="3" fillId="3" borderId="1" xfId="1" applyNumberFormat="1" applyFont="1" applyFill="1" applyBorder="1" applyAlignment="1">
      <alignment horizontal="right" vertical="top" wrapText="1"/>
    </xf>
    <xf numFmtId="0" fontId="4" fillId="2" borderId="1" xfId="1" applyNumberFormat="1" applyFont="1" applyFill="1" applyBorder="1" applyAlignment="1">
      <alignment horizontal="right" vertical="top" wrapText="1"/>
    </xf>
    <xf numFmtId="0" fontId="0" fillId="0" borderId="0" xfId="1" applyNumberFormat="1" applyFont="1"/>
    <xf numFmtId="0" fontId="3" fillId="0" borderId="1" xfId="1" applyNumberFormat="1" applyFont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0" fontId="0" fillId="0" borderId="0" xfId="0" applyNumberFormat="1"/>
    <xf numFmtId="0" fontId="3" fillId="3" borderId="1" xfId="0" applyFont="1" applyFill="1" applyBorder="1" applyAlignment="1">
      <alignment horizontal="justify" vertical="top" wrapText="1"/>
    </xf>
    <xf numFmtId="0" fontId="4" fillId="3" borderId="1" xfId="1" applyNumberFormat="1" applyFont="1" applyFill="1" applyBorder="1" applyAlignment="1">
      <alignment horizontal="right" vertical="top" wrapText="1"/>
    </xf>
    <xf numFmtId="0" fontId="3" fillId="5" borderId="1" xfId="1" applyNumberFormat="1" applyFont="1" applyFill="1" applyBorder="1" applyAlignment="1">
      <alignment horizontal="right" vertical="top" wrapText="1"/>
    </xf>
    <xf numFmtId="0" fontId="0" fillId="0" borderId="1" xfId="1" applyNumberFormat="1" applyFont="1" applyBorder="1"/>
    <xf numFmtId="0" fontId="3" fillId="0" borderId="1" xfId="0" applyFont="1" applyFill="1" applyBorder="1" applyAlignment="1">
      <alignment horizontal="justify" vertical="top" wrapText="1"/>
    </xf>
    <xf numFmtId="0" fontId="3" fillId="0" borderId="1" xfId="1" applyNumberFormat="1" applyFont="1" applyBorder="1"/>
    <xf numFmtId="0" fontId="0" fillId="0" borderId="1" xfId="0" applyNumberFormat="1" applyBorder="1"/>
    <xf numFmtId="0" fontId="0" fillId="0" borderId="1" xfId="0" applyNumberFormat="1" applyFill="1" applyBorder="1"/>
    <xf numFmtId="0" fontId="3" fillId="0" borderId="1" xfId="0" applyNumberFormat="1" applyFont="1" applyBorder="1"/>
    <xf numFmtId="0" fontId="3" fillId="0" borderId="0" xfId="0" applyFont="1" applyFill="1" applyBorder="1" applyAlignment="1">
      <alignment horizontal="justify" vertical="top" wrapText="1"/>
    </xf>
    <xf numFmtId="0" fontId="3" fillId="0" borderId="0" xfId="1" applyNumberFormat="1" applyFont="1" applyBorder="1"/>
    <xf numFmtId="0" fontId="0" fillId="0" borderId="0" xfId="0" applyNumberFormat="1" applyBorder="1"/>
    <xf numFmtId="0" fontId="3" fillId="0" borderId="0" xfId="0" applyNumberFormat="1" applyFont="1" applyBorder="1"/>
    <xf numFmtId="0" fontId="1" fillId="0" borderId="0" xfId="0" applyFont="1"/>
    <xf numFmtId="0" fontId="1" fillId="0" borderId="0" xfId="0" applyNumberFormat="1" applyFont="1"/>
    <xf numFmtId="0" fontId="1" fillId="0" borderId="0" xfId="0" applyFont="1" applyFill="1" applyBorder="1"/>
    <xf numFmtId="0" fontId="1" fillId="6" borderId="2" xfId="2" applyFill="1" applyBorder="1"/>
    <xf numFmtId="0" fontId="1" fillId="6" borderId="3" xfId="2" applyFill="1" applyBorder="1"/>
    <xf numFmtId="0" fontId="5" fillId="6" borderId="3" xfId="2" applyFont="1" applyFill="1" applyBorder="1"/>
    <xf numFmtId="0" fontId="1" fillId="6" borderId="4" xfId="2" applyFill="1" applyBorder="1"/>
    <xf numFmtId="0" fontId="1" fillId="0" borderId="0" xfId="2"/>
    <xf numFmtId="0" fontId="3" fillId="0" borderId="1" xfId="2" applyFont="1" applyBorder="1"/>
    <xf numFmtId="164" fontId="0" fillId="0" borderId="1" xfId="3" applyNumberFormat="1" applyFont="1" applyBorder="1"/>
    <xf numFmtId="0" fontId="1" fillId="0" borderId="5" xfId="2" applyBorder="1"/>
    <xf numFmtId="0" fontId="1" fillId="0" borderId="6" xfId="2" applyBorder="1"/>
    <xf numFmtId="10" fontId="0" fillId="0" borderId="1" xfId="4" applyNumberFormat="1" applyFont="1" applyBorder="1"/>
    <xf numFmtId="10" fontId="1" fillId="0" borderId="0" xfId="2" applyNumberFormat="1" applyBorder="1"/>
    <xf numFmtId="0" fontId="1" fillId="0" borderId="0" xfId="2" applyBorder="1"/>
    <xf numFmtId="0" fontId="1" fillId="0" borderId="7" xfId="2" applyBorder="1"/>
    <xf numFmtId="0" fontId="1" fillId="0" borderId="1" xfId="2" applyBorder="1"/>
    <xf numFmtId="164" fontId="0" fillId="0" borderId="1" xfId="3" applyFont="1" applyBorder="1"/>
    <xf numFmtId="165" fontId="1" fillId="0" borderId="0" xfId="2" applyNumberFormat="1" applyBorder="1"/>
    <xf numFmtId="0" fontId="3" fillId="0" borderId="8" xfId="2" applyFont="1" applyBorder="1"/>
    <xf numFmtId="165" fontId="1" fillId="0" borderId="9" xfId="2" applyNumberFormat="1" applyBorder="1"/>
    <xf numFmtId="0" fontId="1" fillId="0" borderId="9" xfId="2" applyBorder="1"/>
    <xf numFmtId="0" fontId="1" fillId="0" borderId="10" xfId="2" applyBorder="1"/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/>
    </xf>
    <xf numFmtId="166" fontId="0" fillId="0" borderId="1" xfId="5" applyFont="1" applyBorder="1"/>
    <xf numFmtId="166" fontId="1" fillId="0" borderId="0" xfId="2" applyNumberFormat="1"/>
    <xf numFmtId="164" fontId="1" fillId="0" borderId="1" xfId="3" applyNumberFormat="1" applyBorder="1"/>
    <xf numFmtId="10" fontId="1" fillId="0" borderId="1" xfId="4" applyNumberFormat="1" applyBorder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66" fontId="1" fillId="0" borderId="1" xfId="5" applyBorder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</cellXfs>
  <cellStyles count="6">
    <cellStyle name="Euro" xfId="3"/>
    <cellStyle name="Milliers" xfId="1" builtinId="3"/>
    <cellStyle name="Milliers 2" xfId="5"/>
    <cellStyle name="Normal" xfId="0" builtinId="0"/>
    <cellStyle name="Normal 2" xfId="2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A16" zoomScaleNormal="100" workbookViewId="0">
      <selection activeCell="E46" sqref="E46"/>
    </sheetView>
  </sheetViews>
  <sheetFormatPr baseColWidth="10" defaultRowHeight="13.2" x14ac:dyDescent="0.25"/>
  <cols>
    <col min="1" max="1" width="13.33203125" bestFit="1" customWidth="1"/>
    <col min="2" max="19" width="7.21875" style="15" customWidth="1"/>
  </cols>
  <sheetData>
    <row r="1" spans="1:19" x14ac:dyDescent="0.25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x14ac:dyDescent="0.25">
      <c r="A2" s="2" t="s">
        <v>15</v>
      </c>
      <c r="B2" s="9">
        <v>50</v>
      </c>
      <c r="C2" s="9">
        <v>50</v>
      </c>
      <c r="D2" s="9">
        <v>50</v>
      </c>
      <c r="E2" s="9">
        <v>50</v>
      </c>
      <c r="F2" s="9">
        <v>50</v>
      </c>
      <c r="G2" s="9">
        <v>50</v>
      </c>
      <c r="H2" s="9">
        <v>100</v>
      </c>
      <c r="I2" s="9">
        <v>100</v>
      </c>
      <c r="J2" s="9">
        <v>100</v>
      </c>
      <c r="K2" s="9">
        <v>100</v>
      </c>
      <c r="L2" s="9">
        <v>100</v>
      </c>
      <c r="M2" s="9">
        <v>100</v>
      </c>
      <c r="N2" s="9">
        <v>150</v>
      </c>
      <c r="O2" s="9">
        <v>150</v>
      </c>
      <c r="P2" s="9">
        <v>150</v>
      </c>
      <c r="Q2" s="9">
        <v>150</v>
      </c>
      <c r="R2" s="9">
        <v>150</v>
      </c>
      <c r="S2" s="9">
        <v>150</v>
      </c>
    </row>
    <row r="3" spans="1:19" x14ac:dyDescent="0.25">
      <c r="A3" s="2" t="s">
        <v>31</v>
      </c>
      <c r="B3" s="9">
        <v>15</v>
      </c>
      <c r="C3" s="9">
        <v>10</v>
      </c>
      <c r="D3" s="9">
        <v>10</v>
      </c>
      <c r="E3" s="9">
        <v>10</v>
      </c>
      <c r="F3" s="9">
        <v>10</v>
      </c>
      <c r="G3" s="9">
        <v>10</v>
      </c>
      <c r="H3" s="9">
        <v>10</v>
      </c>
      <c r="I3" s="9">
        <v>10</v>
      </c>
      <c r="J3" s="9">
        <v>10</v>
      </c>
      <c r="K3" s="9">
        <v>10</v>
      </c>
      <c r="L3" s="9">
        <v>10</v>
      </c>
      <c r="M3" s="9">
        <v>10</v>
      </c>
      <c r="N3" s="9">
        <v>10</v>
      </c>
      <c r="O3" s="9">
        <v>10</v>
      </c>
      <c r="P3" s="9">
        <v>10</v>
      </c>
      <c r="Q3" s="9">
        <v>10</v>
      </c>
      <c r="R3" s="9">
        <v>10</v>
      </c>
      <c r="S3" s="9">
        <v>10</v>
      </c>
    </row>
    <row r="4" spans="1:19" x14ac:dyDescent="0.25">
      <c r="A4" s="2" t="s">
        <v>17</v>
      </c>
      <c r="B4" s="9">
        <f>SUM(B2:B3)</f>
        <v>65</v>
      </c>
      <c r="C4" s="9">
        <f t="shared" ref="C4:S4" si="0">SUM(C2:C3)</f>
        <v>60</v>
      </c>
      <c r="D4" s="9">
        <f t="shared" si="0"/>
        <v>60</v>
      </c>
      <c r="E4" s="9">
        <f t="shared" si="0"/>
        <v>60</v>
      </c>
      <c r="F4" s="9">
        <f t="shared" si="0"/>
        <v>60</v>
      </c>
      <c r="G4" s="9">
        <f t="shared" si="0"/>
        <v>60</v>
      </c>
      <c r="H4" s="9">
        <f t="shared" si="0"/>
        <v>110</v>
      </c>
      <c r="I4" s="9">
        <f t="shared" si="0"/>
        <v>110</v>
      </c>
      <c r="J4" s="9">
        <f t="shared" si="0"/>
        <v>110</v>
      </c>
      <c r="K4" s="9">
        <f t="shared" si="0"/>
        <v>110</v>
      </c>
      <c r="L4" s="9">
        <f t="shared" si="0"/>
        <v>110</v>
      </c>
      <c r="M4" s="9">
        <f t="shared" si="0"/>
        <v>110</v>
      </c>
      <c r="N4" s="9">
        <f t="shared" si="0"/>
        <v>160</v>
      </c>
      <c r="O4" s="9">
        <f t="shared" si="0"/>
        <v>160</v>
      </c>
      <c r="P4" s="9">
        <f t="shared" si="0"/>
        <v>160</v>
      </c>
      <c r="Q4" s="9">
        <f t="shared" si="0"/>
        <v>160</v>
      </c>
      <c r="R4" s="9">
        <f t="shared" si="0"/>
        <v>160</v>
      </c>
      <c r="S4" s="9">
        <f t="shared" si="0"/>
        <v>160</v>
      </c>
    </row>
    <row r="5" spans="1:19" x14ac:dyDescent="0.25">
      <c r="A5" s="1" t="s">
        <v>34</v>
      </c>
      <c r="B5" s="13">
        <f>B4*5</f>
        <v>325</v>
      </c>
      <c r="C5" s="13">
        <f t="shared" ref="C5:S5" si="1">C4*5</f>
        <v>300</v>
      </c>
      <c r="D5" s="13">
        <f t="shared" si="1"/>
        <v>300</v>
      </c>
      <c r="E5" s="13">
        <f t="shared" si="1"/>
        <v>300</v>
      </c>
      <c r="F5" s="13">
        <f t="shared" si="1"/>
        <v>300</v>
      </c>
      <c r="G5" s="13">
        <f t="shared" si="1"/>
        <v>300</v>
      </c>
      <c r="H5" s="13">
        <f t="shared" si="1"/>
        <v>550</v>
      </c>
      <c r="I5" s="13">
        <f t="shared" si="1"/>
        <v>550</v>
      </c>
      <c r="J5" s="13">
        <f t="shared" si="1"/>
        <v>550</v>
      </c>
      <c r="K5" s="13">
        <f t="shared" si="1"/>
        <v>550</v>
      </c>
      <c r="L5" s="13">
        <f t="shared" si="1"/>
        <v>550</v>
      </c>
      <c r="M5" s="13">
        <f t="shared" si="1"/>
        <v>550</v>
      </c>
      <c r="N5" s="13">
        <f t="shared" si="1"/>
        <v>800</v>
      </c>
      <c r="O5" s="13">
        <f t="shared" si="1"/>
        <v>800</v>
      </c>
      <c r="P5" s="13">
        <f t="shared" si="1"/>
        <v>800</v>
      </c>
      <c r="Q5" s="13">
        <f t="shared" si="1"/>
        <v>800</v>
      </c>
      <c r="R5" s="13">
        <f t="shared" si="1"/>
        <v>800</v>
      </c>
      <c r="S5" s="13">
        <f t="shared" si="1"/>
        <v>800</v>
      </c>
    </row>
    <row r="6" spans="1:19" x14ac:dyDescent="0.25">
      <c r="A6" s="2" t="s">
        <v>16</v>
      </c>
      <c r="B6" s="9">
        <v>40</v>
      </c>
      <c r="C6" s="9">
        <v>40</v>
      </c>
      <c r="D6" s="9">
        <v>40</v>
      </c>
      <c r="E6" s="9">
        <v>40</v>
      </c>
      <c r="F6" s="9">
        <v>40</v>
      </c>
      <c r="G6" s="9">
        <v>40</v>
      </c>
      <c r="H6" s="9">
        <v>80</v>
      </c>
      <c r="I6" s="9">
        <v>80</v>
      </c>
      <c r="J6" s="9">
        <v>80</v>
      </c>
      <c r="K6" s="9">
        <v>80</v>
      </c>
      <c r="L6" s="9">
        <v>80</v>
      </c>
      <c r="M6" s="9">
        <v>80</v>
      </c>
      <c r="N6" s="9">
        <v>120</v>
      </c>
      <c r="O6" s="9">
        <v>120</v>
      </c>
      <c r="P6" s="9">
        <v>120</v>
      </c>
      <c r="Q6" s="9">
        <v>120</v>
      </c>
      <c r="R6" s="9">
        <v>120</v>
      </c>
      <c r="S6" s="9">
        <v>120</v>
      </c>
    </row>
    <row r="7" spans="1:19" x14ac:dyDescent="0.25">
      <c r="A7" s="4" t="s">
        <v>32</v>
      </c>
      <c r="B7" s="14">
        <v>15</v>
      </c>
      <c r="C7" s="14">
        <v>10</v>
      </c>
      <c r="D7" s="14">
        <v>10</v>
      </c>
      <c r="E7" s="14">
        <v>10</v>
      </c>
      <c r="F7" s="14">
        <v>10</v>
      </c>
      <c r="G7" s="14">
        <v>10</v>
      </c>
      <c r="H7" s="14">
        <v>10</v>
      </c>
      <c r="I7" s="14">
        <v>10</v>
      </c>
      <c r="J7" s="14">
        <v>10</v>
      </c>
      <c r="K7" s="14">
        <v>10</v>
      </c>
      <c r="L7" s="14">
        <v>10</v>
      </c>
      <c r="M7" s="14">
        <v>10</v>
      </c>
      <c r="N7" s="14">
        <v>10</v>
      </c>
      <c r="O7" s="14">
        <v>10</v>
      </c>
      <c r="P7" s="14">
        <v>10</v>
      </c>
      <c r="Q7" s="14">
        <v>10</v>
      </c>
      <c r="R7" s="14">
        <v>10</v>
      </c>
      <c r="S7" s="14">
        <v>10</v>
      </c>
    </row>
    <row r="8" spans="1:19" x14ac:dyDescent="0.25">
      <c r="A8" s="4" t="s">
        <v>35</v>
      </c>
      <c r="B8" s="19">
        <f t="shared" ref="B8:S8" si="2">SUM(B6:B7)</f>
        <v>55</v>
      </c>
      <c r="C8" s="19">
        <f t="shared" si="2"/>
        <v>50</v>
      </c>
      <c r="D8" s="19">
        <f t="shared" si="2"/>
        <v>50</v>
      </c>
      <c r="E8" s="19">
        <f t="shared" si="2"/>
        <v>50</v>
      </c>
      <c r="F8" s="19">
        <f t="shared" si="2"/>
        <v>50</v>
      </c>
      <c r="G8" s="19">
        <f t="shared" si="2"/>
        <v>50</v>
      </c>
      <c r="H8" s="19">
        <f t="shared" si="2"/>
        <v>90</v>
      </c>
      <c r="I8" s="19">
        <f t="shared" si="2"/>
        <v>90</v>
      </c>
      <c r="J8" s="19">
        <f t="shared" si="2"/>
        <v>90</v>
      </c>
      <c r="K8" s="19">
        <f t="shared" si="2"/>
        <v>90</v>
      </c>
      <c r="L8" s="19">
        <f t="shared" si="2"/>
        <v>90</v>
      </c>
      <c r="M8" s="19">
        <f t="shared" si="2"/>
        <v>90</v>
      </c>
      <c r="N8" s="19">
        <f t="shared" si="2"/>
        <v>130</v>
      </c>
      <c r="O8" s="19">
        <f t="shared" si="2"/>
        <v>130</v>
      </c>
      <c r="P8" s="19">
        <f t="shared" si="2"/>
        <v>130</v>
      </c>
      <c r="Q8" s="19">
        <f t="shared" si="2"/>
        <v>130</v>
      </c>
      <c r="R8" s="19">
        <f t="shared" si="2"/>
        <v>130</v>
      </c>
      <c r="S8" s="19">
        <f t="shared" si="2"/>
        <v>130</v>
      </c>
    </row>
    <row r="9" spans="1:19" x14ac:dyDescent="0.25">
      <c r="A9" s="20" t="s">
        <v>37</v>
      </c>
      <c r="B9" s="21">
        <f>B8*9</f>
        <v>495</v>
      </c>
      <c r="C9" s="21">
        <f t="shared" ref="C9:S9" si="3">C8*9</f>
        <v>450</v>
      </c>
      <c r="D9" s="21">
        <f t="shared" si="3"/>
        <v>450</v>
      </c>
      <c r="E9" s="21">
        <f t="shared" si="3"/>
        <v>450</v>
      </c>
      <c r="F9" s="21">
        <f t="shared" si="3"/>
        <v>450</v>
      </c>
      <c r="G9" s="21">
        <f t="shared" si="3"/>
        <v>450</v>
      </c>
      <c r="H9" s="21">
        <f t="shared" si="3"/>
        <v>810</v>
      </c>
      <c r="I9" s="21">
        <f t="shared" si="3"/>
        <v>810</v>
      </c>
      <c r="J9" s="21">
        <f t="shared" si="3"/>
        <v>810</v>
      </c>
      <c r="K9" s="21">
        <f t="shared" si="3"/>
        <v>810</v>
      </c>
      <c r="L9" s="21">
        <f t="shared" si="3"/>
        <v>810</v>
      </c>
      <c r="M9" s="21">
        <f t="shared" si="3"/>
        <v>810</v>
      </c>
      <c r="N9" s="21">
        <f t="shared" si="3"/>
        <v>1170</v>
      </c>
      <c r="O9" s="21">
        <f t="shared" si="3"/>
        <v>1170</v>
      </c>
      <c r="P9" s="21">
        <f t="shared" si="3"/>
        <v>1170</v>
      </c>
      <c r="Q9" s="21">
        <f t="shared" si="3"/>
        <v>1170</v>
      </c>
      <c r="R9" s="21">
        <f t="shared" si="3"/>
        <v>1170</v>
      </c>
      <c r="S9" s="21">
        <f t="shared" si="3"/>
        <v>1170</v>
      </c>
    </row>
    <row r="10" spans="1:19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x14ac:dyDescent="0.25">
      <c r="A11" s="63" t="s">
        <v>39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x14ac:dyDescent="0.25">
      <c r="A12" s="2" t="s">
        <v>15</v>
      </c>
      <c r="B12" s="22">
        <v>50</v>
      </c>
      <c r="C12" s="22">
        <v>50</v>
      </c>
      <c r="D12" s="22">
        <v>50</v>
      </c>
      <c r="E12" s="22">
        <v>50</v>
      </c>
      <c r="F12" s="22">
        <v>50</v>
      </c>
      <c r="G12" s="23">
        <v>100</v>
      </c>
      <c r="H12" s="23">
        <v>100</v>
      </c>
      <c r="I12" s="23">
        <v>100</v>
      </c>
      <c r="J12" s="23">
        <v>100</v>
      </c>
      <c r="K12" s="23">
        <v>100</v>
      </c>
      <c r="L12" s="23">
        <v>100</v>
      </c>
      <c r="M12" s="23">
        <v>150</v>
      </c>
      <c r="N12" s="23">
        <v>150</v>
      </c>
      <c r="O12" s="23">
        <v>150</v>
      </c>
      <c r="P12" s="23">
        <v>150</v>
      </c>
      <c r="Q12" s="23">
        <v>150</v>
      </c>
      <c r="R12" s="23">
        <v>150</v>
      </c>
      <c r="S12" s="23">
        <v>200</v>
      </c>
    </row>
    <row r="13" spans="1:19" x14ac:dyDescent="0.25">
      <c r="A13" s="20" t="s">
        <v>33</v>
      </c>
      <c r="B13" s="22"/>
      <c r="C13" s="24">
        <f t="shared" ref="C13:S13" si="4">B12*15</f>
        <v>750</v>
      </c>
      <c r="D13" s="24">
        <f t="shared" si="4"/>
        <v>750</v>
      </c>
      <c r="E13" s="24">
        <f t="shared" si="4"/>
        <v>750</v>
      </c>
      <c r="F13" s="24">
        <f t="shared" si="4"/>
        <v>750</v>
      </c>
      <c r="G13" s="24">
        <f t="shared" si="4"/>
        <v>750</v>
      </c>
      <c r="H13" s="24">
        <f t="shared" si="4"/>
        <v>1500</v>
      </c>
      <c r="I13" s="24">
        <f t="shared" si="4"/>
        <v>1500</v>
      </c>
      <c r="J13" s="24">
        <f t="shared" si="4"/>
        <v>1500</v>
      </c>
      <c r="K13" s="24">
        <f t="shared" si="4"/>
        <v>1500</v>
      </c>
      <c r="L13" s="24">
        <f t="shared" si="4"/>
        <v>1500</v>
      </c>
      <c r="M13" s="24">
        <f t="shared" si="4"/>
        <v>1500</v>
      </c>
      <c r="N13" s="24">
        <f t="shared" si="4"/>
        <v>2250</v>
      </c>
      <c r="O13" s="24">
        <f t="shared" si="4"/>
        <v>2250</v>
      </c>
      <c r="P13" s="24">
        <f t="shared" si="4"/>
        <v>2250</v>
      </c>
      <c r="Q13" s="24">
        <f t="shared" si="4"/>
        <v>2250</v>
      </c>
      <c r="R13" s="24">
        <f t="shared" si="4"/>
        <v>2250</v>
      </c>
      <c r="S13" s="24">
        <f t="shared" si="4"/>
        <v>2250</v>
      </c>
    </row>
    <row r="14" spans="1:19" x14ac:dyDescent="0.25">
      <c r="A14" s="2" t="s">
        <v>16</v>
      </c>
      <c r="B14" s="22">
        <v>40</v>
      </c>
      <c r="C14" s="22">
        <v>40</v>
      </c>
      <c r="D14" s="22">
        <v>40</v>
      </c>
      <c r="E14" s="22">
        <v>40</v>
      </c>
      <c r="F14" s="22">
        <v>40</v>
      </c>
      <c r="G14" s="23">
        <v>80</v>
      </c>
      <c r="H14" s="23">
        <v>80</v>
      </c>
      <c r="I14" s="23">
        <v>80</v>
      </c>
      <c r="J14" s="23">
        <v>80</v>
      </c>
      <c r="K14" s="23">
        <v>80</v>
      </c>
      <c r="L14" s="23">
        <v>80</v>
      </c>
      <c r="M14" s="23">
        <v>120</v>
      </c>
      <c r="N14" s="23">
        <v>120</v>
      </c>
      <c r="O14" s="23">
        <v>120</v>
      </c>
      <c r="P14" s="23">
        <v>120</v>
      </c>
      <c r="Q14" s="23">
        <v>120</v>
      </c>
      <c r="R14" s="23">
        <v>120</v>
      </c>
      <c r="S14" s="23">
        <v>160</v>
      </c>
    </row>
    <row r="15" spans="1:19" x14ac:dyDescent="0.25">
      <c r="A15" s="20" t="s">
        <v>36</v>
      </c>
      <c r="B15" s="22"/>
      <c r="C15" s="24">
        <f t="shared" ref="C15:S15" si="5">B14*25</f>
        <v>1000</v>
      </c>
      <c r="D15" s="24">
        <f t="shared" si="5"/>
        <v>1000</v>
      </c>
      <c r="E15" s="24">
        <f t="shared" si="5"/>
        <v>1000</v>
      </c>
      <c r="F15" s="24">
        <f t="shared" si="5"/>
        <v>1000</v>
      </c>
      <c r="G15" s="24">
        <f t="shared" si="5"/>
        <v>1000</v>
      </c>
      <c r="H15" s="24">
        <f t="shared" si="5"/>
        <v>2000</v>
      </c>
      <c r="I15" s="24">
        <f t="shared" si="5"/>
        <v>2000</v>
      </c>
      <c r="J15" s="24">
        <f t="shared" si="5"/>
        <v>2000</v>
      </c>
      <c r="K15" s="24">
        <f t="shared" si="5"/>
        <v>2000</v>
      </c>
      <c r="L15" s="24">
        <f t="shared" si="5"/>
        <v>2000</v>
      </c>
      <c r="M15" s="24">
        <f t="shared" si="5"/>
        <v>2000</v>
      </c>
      <c r="N15" s="24">
        <f t="shared" si="5"/>
        <v>3000</v>
      </c>
      <c r="O15" s="24">
        <f t="shared" si="5"/>
        <v>3000</v>
      </c>
      <c r="P15" s="24">
        <f t="shared" si="5"/>
        <v>3000</v>
      </c>
      <c r="Q15" s="24">
        <f t="shared" si="5"/>
        <v>3000</v>
      </c>
      <c r="R15" s="24">
        <f t="shared" si="5"/>
        <v>3000</v>
      </c>
      <c r="S15" s="24">
        <f t="shared" si="5"/>
        <v>3000</v>
      </c>
    </row>
    <row r="16" spans="1:19" x14ac:dyDescent="0.25">
      <c r="A16" s="25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x14ac:dyDescent="0.25">
      <c r="A17" s="62" t="s">
        <v>38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spans="1:19" x14ac:dyDescent="0.25">
      <c r="A18" s="6"/>
      <c r="B18" s="7" t="s">
        <v>0</v>
      </c>
      <c r="C18" s="7" t="s">
        <v>1</v>
      </c>
      <c r="D18" s="7" t="s">
        <v>2</v>
      </c>
      <c r="E18" s="7" t="s">
        <v>3</v>
      </c>
      <c r="F18" s="7" t="s">
        <v>4</v>
      </c>
      <c r="G18" s="7" t="s">
        <v>5</v>
      </c>
      <c r="H18" s="7" t="s">
        <v>6</v>
      </c>
      <c r="I18" s="7" t="s">
        <v>7</v>
      </c>
      <c r="J18" s="7" t="s">
        <v>8</v>
      </c>
      <c r="K18" s="7" t="s">
        <v>9</v>
      </c>
      <c r="L18" s="7" t="s">
        <v>10</v>
      </c>
      <c r="M18" s="7" t="s">
        <v>11</v>
      </c>
      <c r="N18" s="7" t="s">
        <v>0</v>
      </c>
      <c r="O18" s="7" t="s">
        <v>12</v>
      </c>
      <c r="P18" s="7" t="s">
        <v>2</v>
      </c>
      <c r="Q18" s="7" t="s">
        <v>13</v>
      </c>
      <c r="R18" s="7" t="s">
        <v>4</v>
      </c>
      <c r="S18" s="7" t="s">
        <v>5</v>
      </c>
    </row>
    <row r="19" spans="1:19" x14ac:dyDescent="0.25">
      <c r="A19" s="1" t="s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" t="s">
        <v>15</v>
      </c>
      <c r="B20" s="9"/>
      <c r="C20" s="9">
        <v>750</v>
      </c>
      <c r="D20" s="9">
        <v>750</v>
      </c>
      <c r="E20" s="9">
        <v>750</v>
      </c>
      <c r="F20" s="9">
        <v>750</v>
      </c>
      <c r="G20" s="9">
        <v>750</v>
      </c>
      <c r="H20" s="9">
        <v>750</v>
      </c>
      <c r="I20" s="9">
        <v>1500</v>
      </c>
      <c r="J20" s="9">
        <v>1500</v>
      </c>
      <c r="K20" s="9">
        <v>1500</v>
      </c>
      <c r="L20" s="9">
        <v>1500</v>
      </c>
      <c r="M20" s="9">
        <v>1500</v>
      </c>
      <c r="N20" s="9">
        <v>1500</v>
      </c>
      <c r="O20" s="9">
        <v>2250</v>
      </c>
      <c r="P20" s="9">
        <v>2250</v>
      </c>
      <c r="Q20" s="9">
        <v>2250</v>
      </c>
      <c r="R20" s="9">
        <v>2250</v>
      </c>
      <c r="S20" s="9">
        <v>2250</v>
      </c>
    </row>
    <row r="21" spans="1:19" x14ac:dyDescent="0.25">
      <c r="A21" s="2" t="s">
        <v>16</v>
      </c>
      <c r="B21" s="9"/>
      <c r="C21" s="9">
        <v>1000</v>
      </c>
      <c r="D21" s="9">
        <v>1000</v>
      </c>
      <c r="E21" s="9">
        <v>1000</v>
      </c>
      <c r="F21" s="9">
        <v>1000</v>
      </c>
      <c r="G21" s="9">
        <v>1000</v>
      </c>
      <c r="H21" s="9">
        <v>1000</v>
      </c>
      <c r="I21" s="9">
        <v>2000</v>
      </c>
      <c r="J21" s="9">
        <v>2000</v>
      </c>
      <c r="K21" s="9">
        <v>2000</v>
      </c>
      <c r="L21" s="9">
        <v>2000</v>
      </c>
      <c r="M21" s="9">
        <v>2000</v>
      </c>
      <c r="N21" s="9">
        <v>2000</v>
      </c>
      <c r="O21" s="9">
        <v>3000</v>
      </c>
      <c r="P21" s="9">
        <v>3000</v>
      </c>
      <c r="Q21" s="9">
        <v>3000</v>
      </c>
      <c r="R21" s="9">
        <v>3000</v>
      </c>
      <c r="S21" s="9">
        <v>3000</v>
      </c>
    </row>
    <row r="22" spans="1:19" x14ac:dyDescent="0.25">
      <c r="A22" s="5" t="s">
        <v>17</v>
      </c>
      <c r="B22" s="10">
        <f t="shared" ref="B22:S22" si="6">SUM(B20:B21)</f>
        <v>0</v>
      </c>
      <c r="C22" s="10">
        <f t="shared" si="6"/>
        <v>1750</v>
      </c>
      <c r="D22" s="10">
        <f t="shared" si="6"/>
        <v>1750</v>
      </c>
      <c r="E22" s="10">
        <f t="shared" si="6"/>
        <v>1750</v>
      </c>
      <c r="F22" s="10">
        <f t="shared" si="6"/>
        <v>1750</v>
      </c>
      <c r="G22" s="10">
        <f t="shared" si="6"/>
        <v>1750</v>
      </c>
      <c r="H22" s="10">
        <f t="shared" si="6"/>
        <v>1750</v>
      </c>
      <c r="I22" s="10">
        <f t="shared" si="6"/>
        <v>3500</v>
      </c>
      <c r="J22" s="10">
        <f t="shared" si="6"/>
        <v>3500</v>
      </c>
      <c r="K22" s="10">
        <f t="shared" si="6"/>
        <v>3500</v>
      </c>
      <c r="L22" s="10">
        <f t="shared" si="6"/>
        <v>3500</v>
      </c>
      <c r="M22" s="10">
        <f t="shared" si="6"/>
        <v>3500</v>
      </c>
      <c r="N22" s="10">
        <f t="shared" si="6"/>
        <v>3500</v>
      </c>
      <c r="O22" s="10">
        <f t="shared" si="6"/>
        <v>5250</v>
      </c>
      <c r="P22" s="10">
        <f t="shared" si="6"/>
        <v>5250</v>
      </c>
      <c r="Q22" s="10">
        <f t="shared" si="6"/>
        <v>5250</v>
      </c>
      <c r="R22" s="10">
        <f t="shared" si="6"/>
        <v>5250</v>
      </c>
      <c r="S22" s="10">
        <f t="shared" si="6"/>
        <v>5250</v>
      </c>
    </row>
    <row r="23" spans="1:19" x14ac:dyDescent="0.25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5">
      <c r="A24" s="1" t="s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5">
      <c r="A25" s="2" t="s">
        <v>19</v>
      </c>
      <c r="B25" s="9">
        <v>6000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5">
      <c r="A26" s="2" t="s">
        <v>20</v>
      </c>
      <c r="B26" s="9">
        <v>1500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2" t="s">
        <v>21</v>
      </c>
      <c r="B27" s="9">
        <v>1500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A28" s="2" t="s">
        <v>22</v>
      </c>
      <c r="B28" s="9">
        <v>200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A29" s="2" t="s">
        <v>15</v>
      </c>
      <c r="B29" s="9">
        <v>400</v>
      </c>
      <c r="C29" s="9">
        <v>300</v>
      </c>
      <c r="D29" s="9">
        <v>300</v>
      </c>
      <c r="E29" s="9">
        <v>300</v>
      </c>
      <c r="F29" s="9">
        <v>300</v>
      </c>
      <c r="G29" s="9">
        <v>300</v>
      </c>
      <c r="H29" s="9">
        <v>550</v>
      </c>
      <c r="I29" s="9">
        <v>550</v>
      </c>
      <c r="J29" s="9">
        <v>550</v>
      </c>
      <c r="K29" s="9">
        <v>550</v>
      </c>
      <c r="L29" s="9">
        <v>550</v>
      </c>
      <c r="M29" s="9">
        <v>550</v>
      </c>
      <c r="N29" s="9">
        <v>800</v>
      </c>
      <c r="O29" s="9">
        <v>800</v>
      </c>
      <c r="P29" s="9">
        <v>800</v>
      </c>
      <c r="Q29" s="9">
        <v>800</v>
      </c>
      <c r="R29" s="9">
        <v>800</v>
      </c>
      <c r="S29" s="9">
        <v>800</v>
      </c>
    </row>
    <row r="30" spans="1:19" x14ac:dyDescent="0.25">
      <c r="A30" s="2" t="s">
        <v>16</v>
      </c>
      <c r="B30" s="9">
        <v>630</v>
      </c>
      <c r="C30" s="9">
        <v>450</v>
      </c>
      <c r="D30" s="9">
        <v>450</v>
      </c>
      <c r="E30" s="9">
        <v>450</v>
      </c>
      <c r="F30" s="9">
        <v>450</v>
      </c>
      <c r="G30" s="9">
        <v>450</v>
      </c>
      <c r="H30" s="9">
        <v>810</v>
      </c>
      <c r="I30" s="9">
        <v>810</v>
      </c>
      <c r="J30" s="9">
        <v>810</v>
      </c>
      <c r="K30" s="9">
        <v>810</v>
      </c>
      <c r="L30" s="9">
        <v>810</v>
      </c>
      <c r="M30" s="9">
        <v>810</v>
      </c>
      <c r="N30" s="9">
        <v>1170</v>
      </c>
      <c r="O30" s="9">
        <v>1170</v>
      </c>
      <c r="P30" s="9">
        <v>1170</v>
      </c>
      <c r="Q30" s="9">
        <v>1170</v>
      </c>
      <c r="R30" s="9">
        <v>1170</v>
      </c>
      <c r="S30" s="9">
        <v>1170</v>
      </c>
    </row>
    <row r="31" spans="1:19" x14ac:dyDescent="0.25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5">
      <c r="A32" s="2" t="s">
        <v>23</v>
      </c>
      <c r="B32" s="9"/>
      <c r="C32" s="9">
        <v>1000</v>
      </c>
      <c r="D32" s="9">
        <v>1000</v>
      </c>
      <c r="E32" s="9">
        <v>1000</v>
      </c>
      <c r="F32" s="9">
        <v>1000</v>
      </c>
      <c r="G32" s="9">
        <v>1000</v>
      </c>
      <c r="H32" s="9">
        <v>1000</v>
      </c>
      <c r="I32" s="9">
        <v>1000</v>
      </c>
      <c r="J32" s="9">
        <v>1000</v>
      </c>
      <c r="K32" s="9">
        <v>1000</v>
      </c>
      <c r="L32" s="9">
        <v>1000</v>
      </c>
      <c r="M32" s="9">
        <v>1000</v>
      </c>
      <c r="N32" s="9">
        <v>1000</v>
      </c>
      <c r="O32" s="9">
        <v>1500</v>
      </c>
      <c r="P32" s="9">
        <v>1500</v>
      </c>
      <c r="Q32" s="9">
        <v>1500</v>
      </c>
      <c r="R32" s="9">
        <v>1500</v>
      </c>
      <c r="S32" s="9">
        <v>1500</v>
      </c>
    </row>
    <row r="33" spans="1:19" x14ac:dyDescent="0.25">
      <c r="A33" s="2" t="s">
        <v>24</v>
      </c>
      <c r="B33" s="9"/>
      <c r="C33" s="9">
        <v>150</v>
      </c>
      <c r="D33" s="9">
        <v>150</v>
      </c>
      <c r="E33" s="9">
        <v>150</v>
      </c>
      <c r="F33" s="9">
        <v>150</v>
      </c>
      <c r="G33" s="9">
        <v>150</v>
      </c>
      <c r="H33" s="9">
        <v>150</v>
      </c>
      <c r="I33" s="9">
        <v>150</v>
      </c>
      <c r="J33" s="9">
        <v>150</v>
      </c>
      <c r="K33" s="9">
        <v>150</v>
      </c>
      <c r="L33" s="9">
        <v>150</v>
      </c>
      <c r="M33" s="9">
        <v>150</v>
      </c>
      <c r="N33" s="9">
        <v>150</v>
      </c>
      <c r="O33" s="9">
        <v>1350</v>
      </c>
      <c r="P33" s="9">
        <v>1350</v>
      </c>
      <c r="Q33" s="9">
        <v>1350</v>
      </c>
      <c r="R33" s="9">
        <v>1350</v>
      </c>
      <c r="S33" s="9">
        <v>1350</v>
      </c>
    </row>
    <row r="34" spans="1:19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5">
      <c r="A35" s="2" t="s">
        <v>25</v>
      </c>
      <c r="B35" s="9">
        <v>50</v>
      </c>
      <c r="C35" s="9">
        <v>50</v>
      </c>
      <c r="D35" s="9">
        <v>50</v>
      </c>
      <c r="E35" s="9">
        <v>50</v>
      </c>
      <c r="F35" s="9">
        <v>50</v>
      </c>
      <c r="G35" s="9">
        <v>50</v>
      </c>
      <c r="H35" s="9">
        <v>50</v>
      </c>
      <c r="I35" s="9">
        <v>50</v>
      </c>
      <c r="J35" s="9">
        <v>50</v>
      </c>
      <c r="K35" s="9">
        <v>50</v>
      </c>
      <c r="L35" s="9">
        <v>50</v>
      </c>
      <c r="M35" s="9">
        <v>50</v>
      </c>
      <c r="N35" s="9">
        <v>50</v>
      </c>
      <c r="O35" s="9">
        <v>50</v>
      </c>
      <c r="P35" s="9">
        <v>50</v>
      </c>
      <c r="Q35" s="9">
        <v>50</v>
      </c>
      <c r="R35" s="9">
        <v>50</v>
      </c>
      <c r="S35" s="9">
        <v>50</v>
      </c>
    </row>
    <row r="36" spans="1:19" x14ac:dyDescent="0.25">
      <c r="A36" s="2" t="s">
        <v>22</v>
      </c>
      <c r="B36" s="9">
        <v>60</v>
      </c>
      <c r="C36" s="9">
        <v>60</v>
      </c>
      <c r="D36" s="9">
        <v>60</v>
      </c>
      <c r="E36" s="9">
        <v>60</v>
      </c>
      <c r="F36" s="9">
        <v>60</v>
      </c>
      <c r="G36" s="9">
        <v>60</v>
      </c>
      <c r="H36" s="9">
        <v>60</v>
      </c>
      <c r="I36" s="9">
        <v>60</v>
      </c>
      <c r="J36" s="9">
        <v>60</v>
      </c>
      <c r="K36" s="9">
        <v>60</v>
      </c>
      <c r="L36" s="9">
        <v>60</v>
      </c>
      <c r="M36" s="9">
        <v>60</v>
      </c>
      <c r="N36" s="9">
        <v>60</v>
      </c>
      <c r="O36" s="9">
        <v>60</v>
      </c>
      <c r="P36" s="9">
        <v>60</v>
      </c>
      <c r="Q36" s="9">
        <v>60</v>
      </c>
      <c r="R36" s="9">
        <v>60</v>
      </c>
      <c r="S36" s="9">
        <v>60</v>
      </c>
    </row>
    <row r="37" spans="1:19" x14ac:dyDescent="0.25">
      <c r="A37" s="2" t="s">
        <v>26</v>
      </c>
      <c r="B37" s="9">
        <v>70</v>
      </c>
      <c r="C37" s="9">
        <v>70</v>
      </c>
      <c r="D37" s="9">
        <v>70</v>
      </c>
      <c r="E37" s="9">
        <v>70</v>
      </c>
      <c r="F37" s="9">
        <v>70</v>
      </c>
      <c r="G37" s="9">
        <v>70</v>
      </c>
      <c r="H37" s="9">
        <v>70</v>
      </c>
      <c r="I37" s="9">
        <v>70</v>
      </c>
      <c r="J37" s="9">
        <v>70</v>
      </c>
      <c r="K37" s="9">
        <v>70</v>
      </c>
      <c r="L37" s="9">
        <v>70</v>
      </c>
      <c r="M37" s="9">
        <v>70</v>
      </c>
      <c r="N37" s="9">
        <v>70</v>
      </c>
      <c r="O37" s="9">
        <v>70</v>
      </c>
      <c r="P37" s="9">
        <v>70</v>
      </c>
      <c r="Q37" s="9">
        <v>70</v>
      </c>
      <c r="R37" s="9">
        <v>70</v>
      </c>
      <c r="S37" s="9">
        <v>70</v>
      </c>
    </row>
    <row r="38" spans="1:19" x14ac:dyDescent="0.25">
      <c r="A38" s="2" t="s">
        <v>27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v>1000</v>
      </c>
      <c r="O38" s="9">
        <v>1000</v>
      </c>
      <c r="P38" s="9">
        <v>1000</v>
      </c>
      <c r="Q38" s="9">
        <v>1000</v>
      </c>
      <c r="R38" s="9">
        <v>1000</v>
      </c>
      <c r="S38" s="9">
        <v>1000</v>
      </c>
    </row>
    <row r="39" spans="1:19" x14ac:dyDescent="0.25">
      <c r="A39" s="2" t="s">
        <v>28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>
        <v>300</v>
      </c>
      <c r="M39" s="9"/>
      <c r="N39" s="9"/>
      <c r="O39" s="9"/>
      <c r="P39" s="9"/>
      <c r="Q39" s="9"/>
      <c r="R39" s="9"/>
      <c r="S39" s="9"/>
    </row>
    <row r="40" spans="1:19" x14ac:dyDescent="0.25">
      <c r="A40" s="5" t="s">
        <v>17</v>
      </c>
      <c r="B40" s="10">
        <f>SUM(B29:B39)</f>
        <v>1210</v>
      </c>
      <c r="C40" s="10">
        <f t="shared" ref="C40:S40" si="7">SUM(C25:C39)</f>
        <v>2080</v>
      </c>
      <c r="D40" s="10">
        <f t="shared" si="7"/>
        <v>2080</v>
      </c>
      <c r="E40" s="10">
        <f t="shared" si="7"/>
        <v>2080</v>
      </c>
      <c r="F40" s="10">
        <f t="shared" si="7"/>
        <v>2080</v>
      </c>
      <c r="G40" s="10">
        <f t="shared" si="7"/>
        <v>2080</v>
      </c>
      <c r="H40" s="10">
        <f t="shared" si="7"/>
        <v>2690</v>
      </c>
      <c r="I40" s="10">
        <f t="shared" si="7"/>
        <v>2690</v>
      </c>
      <c r="J40" s="10">
        <f t="shared" si="7"/>
        <v>2690</v>
      </c>
      <c r="K40" s="10">
        <f t="shared" si="7"/>
        <v>2690</v>
      </c>
      <c r="L40" s="10">
        <f t="shared" si="7"/>
        <v>2990</v>
      </c>
      <c r="M40" s="10">
        <f t="shared" si="7"/>
        <v>2690</v>
      </c>
      <c r="N40" s="10">
        <f t="shared" si="7"/>
        <v>4300</v>
      </c>
      <c r="O40" s="10">
        <f t="shared" si="7"/>
        <v>6000</v>
      </c>
      <c r="P40" s="10">
        <f t="shared" si="7"/>
        <v>6000</v>
      </c>
      <c r="Q40" s="10">
        <f t="shared" si="7"/>
        <v>6000</v>
      </c>
      <c r="R40" s="10">
        <f t="shared" si="7"/>
        <v>6000</v>
      </c>
      <c r="S40" s="10">
        <f t="shared" si="7"/>
        <v>6000</v>
      </c>
    </row>
    <row r="41" spans="1:19" x14ac:dyDescent="0.25">
      <c r="A41" s="16" t="s">
        <v>29</v>
      </c>
      <c r="B41" s="17">
        <f t="shared" ref="B41:S41" si="8">B22-B40</f>
        <v>-1210</v>
      </c>
      <c r="C41" s="17">
        <f t="shared" si="8"/>
        <v>-330</v>
      </c>
      <c r="D41" s="17">
        <f t="shared" si="8"/>
        <v>-330</v>
      </c>
      <c r="E41" s="17">
        <f t="shared" si="8"/>
        <v>-330</v>
      </c>
      <c r="F41" s="17">
        <f t="shared" si="8"/>
        <v>-330</v>
      </c>
      <c r="G41" s="17">
        <f t="shared" si="8"/>
        <v>-330</v>
      </c>
      <c r="H41" s="17">
        <f t="shared" si="8"/>
        <v>-940</v>
      </c>
      <c r="I41" s="17">
        <f t="shared" si="8"/>
        <v>810</v>
      </c>
      <c r="J41" s="17">
        <f t="shared" si="8"/>
        <v>810</v>
      </c>
      <c r="K41" s="17">
        <f t="shared" si="8"/>
        <v>810</v>
      </c>
      <c r="L41" s="17">
        <f t="shared" si="8"/>
        <v>510</v>
      </c>
      <c r="M41" s="17">
        <f t="shared" si="8"/>
        <v>810</v>
      </c>
      <c r="N41" s="17">
        <f t="shared" si="8"/>
        <v>-800</v>
      </c>
      <c r="O41" s="17">
        <f t="shared" si="8"/>
        <v>-750</v>
      </c>
      <c r="P41" s="17">
        <f t="shared" si="8"/>
        <v>-750</v>
      </c>
      <c r="Q41" s="17">
        <f t="shared" si="8"/>
        <v>-750</v>
      </c>
      <c r="R41" s="17">
        <f t="shared" si="8"/>
        <v>-750</v>
      </c>
      <c r="S41" s="17">
        <f t="shared" si="8"/>
        <v>-750</v>
      </c>
    </row>
    <row r="42" spans="1:19" x14ac:dyDescent="0.25">
      <c r="A42" s="16" t="s">
        <v>30</v>
      </c>
      <c r="B42" s="17"/>
      <c r="C42" s="17">
        <f>B41+C41</f>
        <v>-1540</v>
      </c>
      <c r="D42" s="17">
        <f>C42+D41</f>
        <v>-1870</v>
      </c>
      <c r="E42" s="17">
        <f t="shared" ref="E42:S42" si="9">D42+E41</f>
        <v>-2200</v>
      </c>
      <c r="F42" s="17">
        <f t="shared" si="9"/>
        <v>-2530</v>
      </c>
      <c r="G42" s="17">
        <f t="shared" si="9"/>
        <v>-2860</v>
      </c>
      <c r="H42" s="18">
        <f t="shared" si="9"/>
        <v>-3800</v>
      </c>
      <c r="I42" s="17">
        <f t="shared" si="9"/>
        <v>-2990</v>
      </c>
      <c r="J42" s="17">
        <f t="shared" si="9"/>
        <v>-2180</v>
      </c>
      <c r="K42" s="17">
        <f t="shared" si="9"/>
        <v>-1370</v>
      </c>
      <c r="L42" s="17">
        <f t="shared" si="9"/>
        <v>-860</v>
      </c>
      <c r="M42" s="17">
        <f t="shared" si="9"/>
        <v>-50</v>
      </c>
      <c r="N42" s="17">
        <f t="shared" si="9"/>
        <v>-850</v>
      </c>
      <c r="O42" s="17">
        <f t="shared" si="9"/>
        <v>-1600</v>
      </c>
      <c r="P42" s="17">
        <f t="shared" si="9"/>
        <v>-2350</v>
      </c>
      <c r="Q42" s="17">
        <f t="shared" si="9"/>
        <v>-3100</v>
      </c>
      <c r="R42" s="17">
        <f t="shared" si="9"/>
        <v>-3850</v>
      </c>
      <c r="S42" s="17">
        <f t="shared" si="9"/>
        <v>-4600</v>
      </c>
    </row>
    <row r="43" spans="1:19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x14ac:dyDescent="0.25">
      <c r="A44" s="29" t="s">
        <v>41</v>
      </c>
      <c r="B44" s="15">
        <f>SUM(B25:B28)</f>
        <v>9200</v>
      </c>
      <c r="E44" s="15">
        <f>B44</f>
        <v>9200</v>
      </c>
    </row>
    <row r="45" spans="1:19" x14ac:dyDescent="0.25">
      <c r="A45" s="29" t="s">
        <v>42</v>
      </c>
      <c r="B45" s="15">
        <f>-H42</f>
        <v>3800</v>
      </c>
      <c r="C45" s="30" t="s">
        <v>43</v>
      </c>
      <c r="E45" s="15">
        <f>-S42</f>
        <v>4600</v>
      </c>
      <c r="F45" s="30" t="s">
        <v>44</v>
      </c>
    </row>
    <row r="46" spans="1:19" x14ac:dyDescent="0.25">
      <c r="A46" s="31" t="s">
        <v>45</v>
      </c>
      <c r="B46" s="15">
        <f>SUM(B44:B45)</f>
        <v>13000</v>
      </c>
      <c r="E46" s="15">
        <f>SUM(E44:E45)</f>
        <v>13800</v>
      </c>
    </row>
  </sheetData>
  <mergeCells count="3">
    <mergeCell ref="A1:S1"/>
    <mergeCell ref="A11:S11"/>
    <mergeCell ref="A17:S17"/>
  </mergeCells>
  <phoneticPr fontId="0" type="noConversion"/>
  <pageMargins left="0.31496062992125984" right="0.15748031496062992" top="0.54" bottom="0.48" header="0.13" footer="0.27"/>
  <pageSetup paperSize="9" orientation="landscape" r:id="rId1"/>
  <headerFooter alignWithMargins="0">
    <oddHeader>&amp;C&amp;"Arial,Gras"Corrigé évaluation travail 1</oddHeader>
  </headerFooter>
  <ignoredErrors>
    <ignoredError sqref="D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6" workbookViewId="0">
      <selection activeCell="C69" sqref="C69"/>
    </sheetView>
  </sheetViews>
  <sheetFormatPr baseColWidth="10" defaultRowHeight="13.2" x14ac:dyDescent="0.25"/>
  <cols>
    <col min="1" max="1" width="10.88671875" style="36" bestFit="1" customWidth="1"/>
    <col min="2" max="2" width="13" style="36" bestFit="1" customWidth="1"/>
    <col min="3" max="3" width="13.21875" style="36" customWidth="1"/>
    <col min="4" max="4" width="13.5546875" style="36" bestFit="1" customWidth="1"/>
    <col min="5" max="5" width="11" style="36" bestFit="1" customWidth="1"/>
    <col min="6" max="6" width="13" style="36" bestFit="1" customWidth="1"/>
    <col min="7" max="7" width="13.33203125" style="36" customWidth="1"/>
    <col min="8" max="16384" width="11.5546875" style="36"/>
  </cols>
  <sheetData>
    <row r="1" spans="1:6" ht="17.399999999999999" x14ac:dyDescent="0.3">
      <c r="A1" s="32"/>
      <c r="B1" s="33"/>
      <c r="C1" s="34" t="s">
        <v>46</v>
      </c>
      <c r="D1" s="33"/>
      <c r="E1" s="33"/>
      <c r="F1" s="35"/>
    </row>
    <row r="2" spans="1:6" x14ac:dyDescent="0.25">
      <c r="A2" s="37" t="s">
        <v>47</v>
      </c>
      <c r="B2" s="38">
        <v>180000</v>
      </c>
      <c r="C2" s="39"/>
      <c r="D2" s="39"/>
      <c r="E2" s="39"/>
      <c r="F2" s="40"/>
    </row>
    <row r="3" spans="1:6" x14ac:dyDescent="0.25">
      <c r="A3" s="37" t="s">
        <v>48</v>
      </c>
      <c r="B3" s="41">
        <v>7.0000000000000007E-2</v>
      </c>
      <c r="C3" s="42"/>
      <c r="D3" s="43"/>
      <c r="E3" s="43"/>
      <c r="F3" s="44"/>
    </row>
    <row r="4" spans="1:6" x14ac:dyDescent="0.25">
      <c r="A4" s="37" t="s">
        <v>49</v>
      </c>
      <c r="B4" s="45">
        <v>60</v>
      </c>
      <c r="C4" s="43"/>
      <c r="D4" s="43"/>
      <c r="E4" s="43"/>
      <c r="F4" s="44"/>
    </row>
    <row r="5" spans="1:6" x14ac:dyDescent="0.25">
      <c r="A5" s="37" t="s">
        <v>50</v>
      </c>
      <c r="B5" s="46">
        <f>-PMT(B3/12,B4,B2)</f>
        <v>3564.2157372629163</v>
      </c>
      <c r="C5" s="47"/>
      <c r="D5" s="43"/>
      <c r="E5" s="43"/>
      <c r="F5" s="44"/>
    </row>
    <row r="6" spans="1:6" x14ac:dyDescent="0.25">
      <c r="A6" s="48"/>
      <c r="B6" s="49"/>
      <c r="C6" s="49"/>
      <c r="D6" s="50"/>
      <c r="E6" s="50"/>
      <c r="F6" s="51"/>
    </row>
    <row r="7" spans="1:6" ht="24" x14ac:dyDescent="0.25">
      <c r="A7" s="52" t="s">
        <v>51</v>
      </c>
      <c r="B7" s="53" t="s">
        <v>52</v>
      </c>
      <c r="C7" s="52" t="s">
        <v>53</v>
      </c>
      <c r="D7" s="52" t="s">
        <v>54</v>
      </c>
      <c r="E7" s="52" t="s">
        <v>50</v>
      </c>
      <c r="F7" s="53" t="s">
        <v>55</v>
      </c>
    </row>
    <row r="8" spans="1:6" x14ac:dyDescent="0.25">
      <c r="A8" s="54">
        <v>1</v>
      </c>
      <c r="B8" s="55">
        <f>$B$2</f>
        <v>180000</v>
      </c>
      <c r="C8" s="55">
        <f>-IPMT($B$3/12,A8,$B$4,$B$2)</f>
        <v>1050</v>
      </c>
      <c r="D8" s="55">
        <f>-PPMT($B$3/12,A8,$B$4,$B$2)</f>
        <v>2514.2157372629163</v>
      </c>
      <c r="E8" s="55">
        <f>C8+D8</f>
        <v>3564.2157372629163</v>
      </c>
      <c r="F8" s="55">
        <f>B8-D8</f>
        <v>177485.78426273708</v>
      </c>
    </row>
    <row r="9" spans="1:6" x14ac:dyDescent="0.25">
      <c r="A9" s="54">
        <v>2</v>
      </c>
      <c r="B9" s="55">
        <f>F8</f>
        <v>177485.78426273708</v>
      </c>
      <c r="C9" s="55">
        <f>-IPMT($B$3/12,A9,$B$4,$B$2)</f>
        <v>1035.333741532633</v>
      </c>
      <c r="D9" s="55">
        <f>-PPMT($B$3/12,A9,$B$4,$B$2)</f>
        <v>2528.8819957302826</v>
      </c>
      <c r="E9" s="55">
        <f>C9+D9</f>
        <v>3564.2157372629154</v>
      </c>
      <c r="F9" s="55">
        <f>B9-D9</f>
        <v>174956.90226700681</v>
      </c>
    </row>
    <row r="10" spans="1:6" x14ac:dyDescent="0.25">
      <c r="A10" s="54">
        <v>3</v>
      </c>
      <c r="B10" s="55">
        <f t="shared" ref="B10:B67" si="0">F9</f>
        <v>174956.90226700681</v>
      </c>
      <c r="C10" s="55">
        <f t="shared" ref="C10:C67" si="1">-IPMT($B$3/12,A10,$B$4,$B$2)</f>
        <v>1020.5819298908731</v>
      </c>
      <c r="D10" s="55">
        <f t="shared" ref="D10:D67" si="2">-PPMT($B$3/12,A10,$B$4,$B$2)</f>
        <v>2543.6338073720431</v>
      </c>
      <c r="E10" s="55">
        <f t="shared" ref="E10:E67" si="3">C10+D10</f>
        <v>3564.2157372629163</v>
      </c>
      <c r="F10" s="55">
        <f t="shared" ref="F10:F67" si="4">B10-D10</f>
        <v>172413.26845963477</v>
      </c>
    </row>
    <row r="11" spans="1:6" x14ac:dyDescent="0.25">
      <c r="A11" s="54">
        <v>4</v>
      </c>
      <c r="B11" s="55">
        <f t="shared" si="0"/>
        <v>172413.26845963477</v>
      </c>
      <c r="C11" s="55">
        <f t="shared" si="1"/>
        <v>1005.744066014536</v>
      </c>
      <c r="D11" s="55">
        <f t="shared" si="2"/>
        <v>2558.4716712483796</v>
      </c>
      <c r="E11" s="55">
        <f t="shared" si="3"/>
        <v>3564.2157372629154</v>
      </c>
      <c r="F11" s="55">
        <f t="shared" si="4"/>
        <v>169854.79678838639</v>
      </c>
    </row>
    <row r="12" spans="1:6" x14ac:dyDescent="0.25">
      <c r="A12" s="54">
        <v>5</v>
      </c>
      <c r="B12" s="55">
        <f t="shared" si="0"/>
        <v>169854.79678838639</v>
      </c>
      <c r="C12" s="55">
        <f t="shared" si="1"/>
        <v>990.81964793225382</v>
      </c>
      <c r="D12" s="55">
        <f t="shared" si="2"/>
        <v>2573.3960893306626</v>
      </c>
      <c r="E12" s="55">
        <f t="shared" si="3"/>
        <v>3564.2157372629163</v>
      </c>
      <c r="F12" s="55">
        <f t="shared" si="4"/>
        <v>167281.40069905572</v>
      </c>
    </row>
    <row r="13" spans="1:6" x14ac:dyDescent="0.25">
      <c r="A13" s="54">
        <v>6</v>
      </c>
      <c r="B13" s="55">
        <f t="shared" si="0"/>
        <v>167281.40069905572</v>
      </c>
      <c r="C13" s="55">
        <f t="shared" si="1"/>
        <v>975.8081707444918</v>
      </c>
      <c r="D13" s="55">
        <f t="shared" si="2"/>
        <v>2588.4075665184241</v>
      </c>
      <c r="E13" s="55">
        <f t="shared" si="3"/>
        <v>3564.2157372629158</v>
      </c>
      <c r="F13" s="55">
        <f t="shared" si="4"/>
        <v>164692.99313253729</v>
      </c>
    </row>
    <row r="14" spans="1:6" x14ac:dyDescent="0.25">
      <c r="A14" s="54">
        <v>7</v>
      </c>
      <c r="B14" s="55">
        <f t="shared" si="0"/>
        <v>164692.99313253729</v>
      </c>
      <c r="C14" s="55">
        <f t="shared" si="1"/>
        <v>960.70912660646741</v>
      </c>
      <c r="D14" s="55">
        <f t="shared" si="2"/>
        <v>2603.5066106564491</v>
      </c>
      <c r="E14" s="55">
        <f t="shared" si="3"/>
        <v>3564.2157372629163</v>
      </c>
      <c r="F14" s="55">
        <f t="shared" si="4"/>
        <v>162089.48652188084</v>
      </c>
    </row>
    <row r="15" spans="1:6" x14ac:dyDescent="0.25">
      <c r="A15" s="54">
        <v>8</v>
      </c>
      <c r="B15" s="55">
        <f t="shared" si="0"/>
        <v>162089.48652188084</v>
      </c>
      <c r="C15" s="55">
        <f t="shared" si="1"/>
        <v>945.5220047109716</v>
      </c>
      <c r="D15" s="55">
        <f t="shared" si="2"/>
        <v>2618.6937325519448</v>
      </c>
      <c r="E15" s="55">
        <f t="shared" si="3"/>
        <v>3564.2157372629163</v>
      </c>
      <c r="F15" s="55">
        <f t="shared" si="4"/>
        <v>159470.7927893289</v>
      </c>
    </row>
    <row r="16" spans="1:6" x14ac:dyDescent="0.25">
      <c r="A16" s="54">
        <v>9</v>
      </c>
      <c r="B16" s="55">
        <f t="shared" si="0"/>
        <v>159470.7927893289</v>
      </c>
      <c r="C16" s="55">
        <f t="shared" si="1"/>
        <v>930.24629127108528</v>
      </c>
      <c r="D16" s="55">
        <f t="shared" si="2"/>
        <v>2633.969445991831</v>
      </c>
      <c r="E16" s="55">
        <f t="shared" si="3"/>
        <v>3564.2157372629163</v>
      </c>
      <c r="F16" s="55">
        <f t="shared" si="4"/>
        <v>156836.82334333708</v>
      </c>
    </row>
    <row r="17" spans="1:6" x14ac:dyDescent="0.25">
      <c r="A17" s="54">
        <v>10</v>
      </c>
      <c r="B17" s="55">
        <f t="shared" si="0"/>
        <v>156836.82334333708</v>
      </c>
      <c r="C17" s="55">
        <f t="shared" si="1"/>
        <v>914.88146950279963</v>
      </c>
      <c r="D17" s="55">
        <f t="shared" si="2"/>
        <v>2649.3342677601167</v>
      </c>
      <c r="E17" s="55">
        <f t="shared" si="3"/>
        <v>3564.2157372629163</v>
      </c>
      <c r="F17" s="55">
        <f t="shared" si="4"/>
        <v>154187.48907557697</v>
      </c>
    </row>
    <row r="18" spans="1:6" x14ac:dyDescent="0.25">
      <c r="A18" s="54">
        <v>11</v>
      </c>
      <c r="B18" s="55">
        <f t="shared" si="0"/>
        <v>154187.48907557697</v>
      </c>
      <c r="C18" s="55">
        <f t="shared" si="1"/>
        <v>899.4270196075322</v>
      </c>
      <c r="D18" s="55">
        <f t="shared" si="2"/>
        <v>2664.7887176553841</v>
      </c>
      <c r="E18" s="55">
        <f t="shared" si="3"/>
        <v>3564.2157372629163</v>
      </c>
      <c r="F18" s="55">
        <f t="shared" si="4"/>
        <v>151522.7003579216</v>
      </c>
    </row>
    <row r="19" spans="1:6" x14ac:dyDescent="0.25">
      <c r="A19" s="54">
        <v>12</v>
      </c>
      <c r="B19" s="55">
        <f t="shared" si="0"/>
        <v>151522.7003579216</v>
      </c>
      <c r="C19" s="55">
        <f t="shared" si="1"/>
        <v>883.8824187545423</v>
      </c>
      <c r="D19" s="55">
        <f t="shared" si="2"/>
        <v>2680.3333185083734</v>
      </c>
      <c r="E19" s="55">
        <f t="shared" si="3"/>
        <v>3564.2157372629158</v>
      </c>
      <c r="F19" s="55">
        <f t="shared" si="4"/>
        <v>148842.36703941322</v>
      </c>
    </row>
    <row r="20" spans="1:6" x14ac:dyDescent="0.25">
      <c r="A20" s="54">
        <v>13</v>
      </c>
      <c r="B20" s="55">
        <f t="shared" si="0"/>
        <v>148842.36703941322</v>
      </c>
      <c r="C20" s="55">
        <f t="shared" si="1"/>
        <v>868.2471410632437</v>
      </c>
      <c r="D20" s="55">
        <f t="shared" si="2"/>
        <v>2695.9685961996724</v>
      </c>
      <c r="E20" s="55">
        <f t="shared" si="3"/>
        <v>3564.2157372629163</v>
      </c>
      <c r="F20" s="55">
        <f t="shared" si="4"/>
        <v>146146.39844321355</v>
      </c>
    </row>
    <row r="21" spans="1:6" x14ac:dyDescent="0.25">
      <c r="A21" s="54">
        <v>14</v>
      </c>
      <c r="B21" s="55">
        <f t="shared" si="0"/>
        <v>146146.39844321355</v>
      </c>
      <c r="C21" s="55">
        <f t="shared" si="1"/>
        <v>852.52065758541221</v>
      </c>
      <c r="D21" s="55">
        <f t="shared" si="2"/>
        <v>2711.6950796775036</v>
      </c>
      <c r="E21" s="55">
        <f t="shared" si="3"/>
        <v>3564.2157372629158</v>
      </c>
      <c r="F21" s="55">
        <f t="shared" si="4"/>
        <v>143434.70336353604</v>
      </c>
    </row>
    <row r="22" spans="1:6" x14ac:dyDescent="0.25">
      <c r="A22" s="54">
        <v>15</v>
      </c>
      <c r="B22" s="55">
        <f t="shared" si="0"/>
        <v>143434.70336353604</v>
      </c>
      <c r="C22" s="55">
        <f t="shared" si="1"/>
        <v>836.70243628729361</v>
      </c>
      <c r="D22" s="55">
        <f t="shared" si="2"/>
        <v>2727.5133009756228</v>
      </c>
      <c r="E22" s="55">
        <f t="shared" si="3"/>
        <v>3564.2157372629163</v>
      </c>
      <c r="F22" s="55">
        <f t="shared" si="4"/>
        <v>140707.19006256043</v>
      </c>
    </row>
    <row r="23" spans="1:6" x14ac:dyDescent="0.25">
      <c r="A23" s="54">
        <v>16</v>
      </c>
      <c r="B23" s="55">
        <f t="shared" si="0"/>
        <v>140707.19006256043</v>
      </c>
      <c r="C23" s="55">
        <f t="shared" si="1"/>
        <v>820.79194203160239</v>
      </c>
      <c r="D23" s="55">
        <f t="shared" si="2"/>
        <v>2743.4237952313138</v>
      </c>
      <c r="E23" s="55">
        <f t="shared" si="3"/>
        <v>3564.2157372629163</v>
      </c>
      <c r="F23" s="55">
        <f t="shared" si="4"/>
        <v>137963.76626732911</v>
      </c>
    </row>
    <row r="24" spans="1:6" x14ac:dyDescent="0.25">
      <c r="A24" s="54">
        <v>17</v>
      </c>
      <c r="B24" s="55">
        <f t="shared" si="0"/>
        <v>137963.76626732911</v>
      </c>
      <c r="C24" s="55">
        <f t="shared" si="1"/>
        <v>804.78863655941961</v>
      </c>
      <c r="D24" s="55">
        <f t="shared" si="2"/>
        <v>2759.4271007034963</v>
      </c>
      <c r="E24" s="55">
        <f t="shared" si="3"/>
        <v>3564.2157372629158</v>
      </c>
      <c r="F24" s="55">
        <f t="shared" si="4"/>
        <v>135204.33916662561</v>
      </c>
    </row>
    <row r="25" spans="1:6" x14ac:dyDescent="0.25">
      <c r="A25" s="54">
        <v>18</v>
      </c>
      <c r="B25" s="55">
        <f t="shared" si="0"/>
        <v>135204.33916662561</v>
      </c>
      <c r="C25" s="55">
        <f t="shared" si="1"/>
        <v>788.69197847198257</v>
      </c>
      <c r="D25" s="55">
        <f t="shared" si="2"/>
        <v>2775.5237587909342</v>
      </c>
      <c r="E25" s="55">
        <f t="shared" si="3"/>
        <v>3564.2157372629167</v>
      </c>
      <c r="F25" s="55">
        <f t="shared" si="4"/>
        <v>132428.81540783469</v>
      </c>
    </row>
    <row r="26" spans="1:6" x14ac:dyDescent="0.25">
      <c r="A26" s="54">
        <v>19</v>
      </c>
      <c r="B26" s="55">
        <f t="shared" si="0"/>
        <v>132428.81540783469</v>
      </c>
      <c r="C26" s="55">
        <f t="shared" si="1"/>
        <v>772.50142321236865</v>
      </c>
      <c r="D26" s="55">
        <f t="shared" si="2"/>
        <v>2791.7143140505473</v>
      </c>
      <c r="E26" s="55">
        <f t="shared" si="3"/>
        <v>3564.2157372629158</v>
      </c>
      <c r="F26" s="55">
        <f t="shared" si="4"/>
        <v>129637.10109378413</v>
      </c>
    </row>
    <row r="27" spans="1:6" x14ac:dyDescent="0.25">
      <c r="A27" s="54">
        <v>20</v>
      </c>
      <c r="B27" s="55">
        <f t="shared" si="0"/>
        <v>129637.10109378413</v>
      </c>
      <c r="C27" s="55">
        <f t="shared" si="1"/>
        <v>756.21642304707393</v>
      </c>
      <c r="D27" s="55">
        <f t="shared" si="2"/>
        <v>2807.9993142158423</v>
      </c>
      <c r="E27" s="55">
        <f t="shared" si="3"/>
        <v>3564.2157372629163</v>
      </c>
      <c r="F27" s="55">
        <f t="shared" si="4"/>
        <v>126829.10177956829</v>
      </c>
    </row>
    <row r="28" spans="1:6" x14ac:dyDescent="0.25">
      <c r="A28" s="54">
        <v>21</v>
      </c>
      <c r="B28" s="55">
        <f t="shared" si="0"/>
        <v>126829.10177956829</v>
      </c>
      <c r="C28" s="55">
        <f t="shared" si="1"/>
        <v>739.83642704748149</v>
      </c>
      <c r="D28" s="55">
        <f t="shared" si="2"/>
        <v>2824.3793102154345</v>
      </c>
      <c r="E28" s="55">
        <f t="shared" si="3"/>
        <v>3564.2157372629163</v>
      </c>
      <c r="F28" s="55">
        <f t="shared" si="4"/>
        <v>124004.72246935286</v>
      </c>
    </row>
    <row r="29" spans="1:6" x14ac:dyDescent="0.25">
      <c r="A29" s="54">
        <v>22</v>
      </c>
      <c r="B29" s="55">
        <f t="shared" si="0"/>
        <v>124004.72246935286</v>
      </c>
      <c r="C29" s="55">
        <f t="shared" si="1"/>
        <v>723.36088107122475</v>
      </c>
      <c r="D29" s="55">
        <f t="shared" si="2"/>
        <v>2840.8548561916914</v>
      </c>
      <c r="E29" s="55">
        <f t="shared" si="3"/>
        <v>3564.2157372629163</v>
      </c>
      <c r="F29" s="55">
        <f t="shared" si="4"/>
        <v>121163.86761316116</v>
      </c>
    </row>
    <row r="30" spans="1:6" x14ac:dyDescent="0.25">
      <c r="A30" s="54">
        <v>23</v>
      </c>
      <c r="B30" s="55">
        <f t="shared" si="0"/>
        <v>121163.86761316116</v>
      </c>
      <c r="C30" s="55">
        <f t="shared" si="1"/>
        <v>706.78922774343994</v>
      </c>
      <c r="D30" s="55">
        <f t="shared" si="2"/>
        <v>2857.426509519476</v>
      </c>
      <c r="E30" s="55">
        <f t="shared" si="3"/>
        <v>3564.2157372629158</v>
      </c>
      <c r="F30" s="55">
        <f t="shared" si="4"/>
        <v>118306.44110364169</v>
      </c>
    </row>
    <row r="31" spans="1:6" x14ac:dyDescent="0.25">
      <c r="A31" s="54">
        <v>24</v>
      </c>
      <c r="B31" s="55">
        <f t="shared" si="0"/>
        <v>118306.44110364169</v>
      </c>
      <c r="C31" s="55">
        <f t="shared" si="1"/>
        <v>690.12090643790975</v>
      </c>
      <c r="D31" s="55">
        <f t="shared" si="2"/>
        <v>2874.0948308250067</v>
      </c>
      <c r="E31" s="55">
        <f t="shared" si="3"/>
        <v>3564.2157372629163</v>
      </c>
      <c r="F31" s="55">
        <f t="shared" si="4"/>
        <v>115432.34627281668</v>
      </c>
    </row>
    <row r="32" spans="1:6" x14ac:dyDescent="0.25">
      <c r="A32" s="54">
        <v>25</v>
      </c>
      <c r="B32" s="55">
        <f t="shared" si="0"/>
        <v>115432.34627281668</v>
      </c>
      <c r="C32" s="55">
        <f t="shared" si="1"/>
        <v>673.35535325809735</v>
      </c>
      <c r="D32" s="55">
        <f t="shared" si="2"/>
        <v>2890.860384004819</v>
      </c>
      <c r="E32" s="55">
        <f t="shared" si="3"/>
        <v>3564.2157372629163</v>
      </c>
      <c r="F32" s="55">
        <f t="shared" si="4"/>
        <v>112541.48588881186</v>
      </c>
    </row>
    <row r="33" spans="1:6" x14ac:dyDescent="0.25">
      <c r="A33" s="54">
        <v>26</v>
      </c>
      <c r="B33" s="55">
        <f t="shared" si="0"/>
        <v>112541.48588881186</v>
      </c>
      <c r="C33" s="55">
        <f t="shared" si="1"/>
        <v>656.492001018069</v>
      </c>
      <c r="D33" s="55">
        <f t="shared" si="2"/>
        <v>2907.7237362448468</v>
      </c>
      <c r="E33" s="55">
        <f t="shared" si="3"/>
        <v>3564.2157372629158</v>
      </c>
      <c r="F33" s="55">
        <f t="shared" si="4"/>
        <v>109633.76215256701</v>
      </c>
    </row>
    <row r="34" spans="1:6" x14ac:dyDescent="0.25">
      <c r="A34" s="54">
        <v>27</v>
      </c>
      <c r="B34" s="55">
        <f t="shared" si="0"/>
        <v>109633.76215256701</v>
      </c>
      <c r="C34" s="55">
        <f t="shared" si="1"/>
        <v>639.5302792233075</v>
      </c>
      <c r="D34" s="55">
        <f t="shared" si="2"/>
        <v>2924.6854580396089</v>
      </c>
      <c r="E34" s="55">
        <f t="shared" si="3"/>
        <v>3564.2157372629163</v>
      </c>
      <c r="F34" s="55">
        <f t="shared" si="4"/>
        <v>106709.07669452741</v>
      </c>
    </row>
    <row r="35" spans="1:6" x14ac:dyDescent="0.25">
      <c r="A35" s="54">
        <v>28</v>
      </c>
      <c r="B35" s="55">
        <f t="shared" si="0"/>
        <v>106709.07669452741</v>
      </c>
      <c r="C35" s="55">
        <f t="shared" si="1"/>
        <v>622.46961405140962</v>
      </c>
      <c r="D35" s="55">
        <f t="shared" si="2"/>
        <v>2941.7461232115065</v>
      </c>
      <c r="E35" s="55">
        <f t="shared" si="3"/>
        <v>3564.2157372629163</v>
      </c>
      <c r="F35" s="55">
        <f t="shared" si="4"/>
        <v>103767.33057131591</v>
      </c>
    </row>
    <row r="36" spans="1:6" x14ac:dyDescent="0.25">
      <c r="A36" s="54">
        <v>29</v>
      </c>
      <c r="B36" s="55">
        <f t="shared" si="0"/>
        <v>103767.33057131591</v>
      </c>
      <c r="C36" s="55">
        <f t="shared" si="1"/>
        <v>605.30942833267591</v>
      </c>
      <c r="D36" s="55">
        <f t="shared" si="2"/>
        <v>2958.9063089302404</v>
      </c>
      <c r="E36" s="55">
        <f t="shared" si="3"/>
        <v>3564.2157372629163</v>
      </c>
      <c r="F36" s="55">
        <f t="shared" si="4"/>
        <v>100808.42426238567</v>
      </c>
    </row>
    <row r="37" spans="1:6" x14ac:dyDescent="0.25">
      <c r="A37" s="54">
        <v>30</v>
      </c>
      <c r="B37" s="55">
        <f t="shared" si="0"/>
        <v>100808.42426238567</v>
      </c>
      <c r="C37" s="55">
        <f t="shared" si="1"/>
        <v>588.0491415305828</v>
      </c>
      <c r="D37" s="55">
        <f t="shared" si="2"/>
        <v>2976.1665957323335</v>
      </c>
      <c r="E37" s="55">
        <f t="shared" si="3"/>
        <v>3564.2157372629163</v>
      </c>
      <c r="F37" s="55">
        <f t="shared" si="4"/>
        <v>97832.257666653342</v>
      </c>
    </row>
    <row r="38" spans="1:6" x14ac:dyDescent="0.25">
      <c r="A38" s="54">
        <v>31</v>
      </c>
      <c r="B38" s="55">
        <f t="shared" si="0"/>
        <v>97832.257666653342</v>
      </c>
      <c r="C38" s="55">
        <f t="shared" si="1"/>
        <v>570.68816972214415</v>
      </c>
      <c r="D38" s="55">
        <f t="shared" si="2"/>
        <v>2993.527567540772</v>
      </c>
      <c r="E38" s="55">
        <f t="shared" si="3"/>
        <v>3564.2157372629163</v>
      </c>
      <c r="F38" s="55">
        <f t="shared" si="4"/>
        <v>94838.730099112567</v>
      </c>
    </row>
    <row r="39" spans="1:6" x14ac:dyDescent="0.25">
      <c r="A39" s="54">
        <v>32</v>
      </c>
      <c r="B39" s="55">
        <f t="shared" si="0"/>
        <v>94838.730099112567</v>
      </c>
      <c r="C39" s="55">
        <f t="shared" si="1"/>
        <v>553.22592557815631</v>
      </c>
      <c r="D39" s="55">
        <f t="shared" si="2"/>
        <v>3010.9898116847598</v>
      </c>
      <c r="E39" s="55">
        <f t="shared" si="3"/>
        <v>3564.2157372629163</v>
      </c>
      <c r="F39" s="55">
        <f t="shared" si="4"/>
        <v>91827.740287427805</v>
      </c>
    </row>
    <row r="40" spans="1:6" x14ac:dyDescent="0.25">
      <c r="A40" s="54">
        <v>33</v>
      </c>
      <c r="B40" s="55">
        <f t="shared" si="0"/>
        <v>91827.740287427805</v>
      </c>
      <c r="C40" s="55">
        <f t="shared" si="1"/>
        <v>535.6618183433286</v>
      </c>
      <c r="D40" s="55">
        <f t="shared" si="2"/>
        <v>3028.5539189195879</v>
      </c>
      <c r="E40" s="55">
        <f t="shared" si="3"/>
        <v>3564.2157372629163</v>
      </c>
      <c r="F40" s="55">
        <f t="shared" si="4"/>
        <v>88799.186368508221</v>
      </c>
    </row>
    <row r="41" spans="1:6" x14ac:dyDescent="0.25">
      <c r="A41" s="54">
        <v>34</v>
      </c>
      <c r="B41" s="55">
        <f t="shared" si="0"/>
        <v>88799.186368508221</v>
      </c>
      <c r="C41" s="55">
        <f t="shared" si="1"/>
        <v>517.99525381629769</v>
      </c>
      <c r="D41" s="55">
        <f t="shared" si="2"/>
        <v>3046.2204834466183</v>
      </c>
      <c r="E41" s="55">
        <f t="shared" si="3"/>
        <v>3564.2157372629163</v>
      </c>
      <c r="F41" s="55">
        <f t="shared" si="4"/>
        <v>85752.965885061596</v>
      </c>
    </row>
    <row r="42" spans="1:6" x14ac:dyDescent="0.25">
      <c r="A42" s="54">
        <v>35</v>
      </c>
      <c r="B42" s="55">
        <f t="shared" si="0"/>
        <v>85752.965885061596</v>
      </c>
      <c r="C42" s="55">
        <f t="shared" si="1"/>
        <v>500.22563432952575</v>
      </c>
      <c r="D42" s="55">
        <f t="shared" si="2"/>
        <v>3063.9901029333905</v>
      </c>
      <c r="E42" s="55">
        <f t="shared" si="3"/>
        <v>3564.2157372629163</v>
      </c>
      <c r="F42" s="55">
        <f t="shared" si="4"/>
        <v>82688.975782128211</v>
      </c>
    </row>
    <row r="43" spans="1:6" x14ac:dyDescent="0.25">
      <c r="A43" s="54">
        <v>36</v>
      </c>
      <c r="B43" s="55">
        <f t="shared" si="0"/>
        <v>82688.975782128211</v>
      </c>
      <c r="C43" s="55">
        <f t="shared" si="1"/>
        <v>482.352358729081</v>
      </c>
      <c r="D43" s="55">
        <f t="shared" si="2"/>
        <v>3081.8633785338352</v>
      </c>
      <c r="E43" s="55">
        <f t="shared" si="3"/>
        <v>3564.2157372629163</v>
      </c>
      <c r="F43" s="55">
        <f t="shared" si="4"/>
        <v>79607.112403594379</v>
      </c>
    </row>
    <row r="44" spans="1:6" x14ac:dyDescent="0.25">
      <c r="A44" s="54">
        <v>37</v>
      </c>
      <c r="B44" s="55">
        <f t="shared" si="0"/>
        <v>79607.112403594379</v>
      </c>
      <c r="C44" s="55">
        <f t="shared" si="1"/>
        <v>464.37482235430031</v>
      </c>
      <c r="D44" s="55">
        <f t="shared" si="2"/>
        <v>3099.840914908616</v>
      </c>
      <c r="E44" s="55">
        <f t="shared" si="3"/>
        <v>3564.2157372629163</v>
      </c>
      <c r="F44" s="55">
        <f t="shared" si="4"/>
        <v>76507.271488685758</v>
      </c>
    </row>
    <row r="45" spans="1:6" x14ac:dyDescent="0.25">
      <c r="A45" s="54">
        <v>38</v>
      </c>
      <c r="B45" s="55">
        <f t="shared" si="0"/>
        <v>76507.271488685758</v>
      </c>
      <c r="C45" s="55">
        <f t="shared" si="1"/>
        <v>446.29241701733326</v>
      </c>
      <c r="D45" s="55">
        <f t="shared" si="2"/>
        <v>3117.9233202455825</v>
      </c>
      <c r="E45" s="55">
        <f t="shared" si="3"/>
        <v>3564.2157372629158</v>
      </c>
      <c r="F45" s="55">
        <f t="shared" si="4"/>
        <v>73389.348168440178</v>
      </c>
    </row>
    <row r="46" spans="1:6" x14ac:dyDescent="0.25">
      <c r="A46" s="54">
        <v>39</v>
      </c>
      <c r="B46" s="55">
        <f t="shared" si="0"/>
        <v>73389.348168440178</v>
      </c>
      <c r="C46" s="55">
        <f t="shared" si="1"/>
        <v>428.10453098256738</v>
      </c>
      <c r="D46" s="55">
        <f t="shared" si="2"/>
        <v>3136.1112062803486</v>
      </c>
      <c r="E46" s="55">
        <f t="shared" si="3"/>
        <v>3564.2157372629158</v>
      </c>
      <c r="F46" s="55">
        <f t="shared" si="4"/>
        <v>70253.236962159834</v>
      </c>
    </row>
    <row r="47" spans="1:6" x14ac:dyDescent="0.25">
      <c r="A47" s="54">
        <v>40</v>
      </c>
      <c r="B47" s="55">
        <f t="shared" si="0"/>
        <v>70253.236962159834</v>
      </c>
      <c r="C47" s="55">
        <f t="shared" si="1"/>
        <v>409.81054894593206</v>
      </c>
      <c r="D47" s="55">
        <f t="shared" si="2"/>
        <v>3154.4051883169845</v>
      </c>
      <c r="E47" s="55">
        <f t="shared" si="3"/>
        <v>3564.2157372629167</v>
      </c>
      <c r="F47" s="55">
        <f t="shared" si="4"/>
        <v>67098.831773842845</v>
      </c>
    </row>
    <row r="48" spans="1:6" x14ac:dyDescent="0.25">
      <c r="A48" s="54">
        <v>41</v>
      </c>
      <c r="B48" s="55">
        <f t="shared" si="0"/>
        <v>67098.831773842845</v>
      </c>
      <c r="C48" s="55">
        <f t="shared" si="1"/>
        <v>391.40985201408296</v>
      </c>
      <c r="D48" s="55">
        <f t="shared" si="2"/>
        <v>3172.805885248833</v>
      </c>
      <c r="E48" s="55">
        <f t="shared" si="3"/>
        <v>3564.2157372629158</v>
      </c>
      <c r="F48" s="55">
        <f t="shared" si="4"/>
        <v>63926.025888594013</v>
      </c>
    </row>
    <row r="49" spans="1:6" x14ac:dyDescent="0.25">
      <c r="A49" s="54">
        <v>42</v>
      </c>
      <c r="B49" s="55">
        <f t="shared" si="0"/>
        <v>63926.025888594013</v>
      </c>
      <c r="C49" s="55">
        <f t="shared" si="1"/>
        <v>372.9018176834648</v>
      </c>
      <c r="D49" s="55">
        <f t="shared" si="2"/>
        <v>3191.3139195794511</v>
      </c>
      <c r="E49" s="55">
        <f t="shared" si="3"/>
        <v>3564.2157372629158</v>
      </c>
      <c r="F49" s="55">
        <f t="shared" si="4"/>
        <v>60734.711969014563</v>
      </c>
    </row>
    <row r="50" spans="1:6" x14ac:dyDescent="0.25">
      <c r="A50" s="54">
        <v>43</v>
      </c>
      <c r="B50" s="55">
        <f t="shared" si="0"/>
        <v>60734.711969014563</v>
      </c>
      <c r="C50" s="55">
        <f t="shared" si="1"/>
        <v>354.2858198192514</v>
      </c>
      <c r="D50" s="55">
        <f t="shared" si="2"/>
        <v>3209.9299174436651</v>
      </c>
      <c r="E50" s="55">
        <f t="shared" si="3"/>
        <v>3564.2157372629163</v>
      </c>
      <c r="F50" s="55">
        <f t="shared" si="4"/>
        <v>57524.782051570895</v>
      </c>
    </row>
    <row r="51" spans="1:6" x14ac:dyDescent="0.25">
      <c r="A51" s="54">
        <v>44</v>
      </c>
      <c r="B51" s="55">
        <f t="shared" si="0"/>
        <v>57524.782051570895</v>
      </c>
      <c r="C51" s="55">
        <f t="shared" si="1"/>
        <v>335.56122863416334</v>
      </c>
      <c r="D51" s="55">
        <f t="shared" si="2"/>
        <v>3228.6545086287529</v>
      </c>
      <c r="E51" s="55">
        <f t="shared" si="3"/>
        <v>3564.2157372629163</v>
      </c>
      <c r="F51" s="55">
        <f t="shared" si="4"/>
        <v>54296.127542942144</v>
      </c>
    </row>
    <row r="52" spans="1:6" x14ac:dyDescent="0.25">
      <c r="A52" s="54">
        <v>45</v>
      </c>
      <c r="B52" s="55">
        <f t="shared" si="0"/>
        <v>54296.127542942144</v>
      </c>
      <c r="C52" s="55">
        <f t="shared" si="1"/>
        <v>316.72741066716225</v>
      </c>
      <c r="D52" s="55">
        <f t="shared" si="2"/>
        <v>3247.4883265957542</v>
      </c>
      <c r="E52" s="55">
        <f t="shared" si="3"/>
        <v>3564.2157372629163</v>
      </c>
      <c r="F52" s="55">
        <f t="shared" si="4"/>
        <v>51048.63921634639</v>
      </c>
    </row>
    <row r="53" spans="1:6" x14ac:dyDescent="0.25">
      <c r="A53" s="54">
        <v>46</v>
      </c>
      <c r="B53" s="55">
        <f t="shared" si="0"/>
        <v>51048.63921634639</v>
      </c>
      <c r="C53" s="55">
        <f t="shared" si="1"/>
        <v>297.7837287620203</v>
      </c>
      <c r="D53" s="55">
        <f t="shared" si="2"/>
        <v>3266.4320085008958</v>
      </c>
      <c r="E53" s="55">
        <f t="shared" si="3"/>
        <v>3564.2157372629163</v>
      </c>
      <c r="F53" s="55">
        <f t="shared" si="4"/>
        <v>47782.207207845495</v>
      </c>
    </row>
    <row r="54" spans="1:6" x14ac:dyDescent="0.25">
      <c r="A54" s="54">
        <v>47</v>
      </c>
      <c r="B54" s="55">
        <f t="shared" si="0"/>
        <v>47782.207207845495</v>
      </c>
      <c r="C54" s="55">
        <f t="shared" si="1"/>
        <v>278.72954204576513</v>
      </c>
      <c r="D54" s="55">
        <f t="shared" si="2"/>
        <v>3285.4861952171514</v>
      </c>
      <c r="E54" s="55">
        <f t="shared" si="3"/>
        <v>3564.2157372629163</v>
      </c>
      <c r="F54" s="55">
        <f t="shared" si="4"/>
        <v>44496.721012628346</v>
      </c>
    </row>
    <row r="55" spans="1:6" x14ac:dyDescent="0.25">
      <c r="A55" s="54">
        <v>48</v>
      </c>
      <c r="B55" s="55">
        <f t="shared" si="0"/>
        <v>44496.721012628346</v>
      </c>
      <c r="C55" s="55">
        <f t="shared" si="1"/>
        <v>259.56420590699838</v>
      </c>
      <c r="D55" s="55">
        <f t="shared" si="2"/>
        <v>3304.651531355918</v>
      </c>
      <c r="E55" s="55">
        <f t="shared" si="3"/>
        <v>3564.2157372629163</v>
      </c>
      <c r="F55" s="55">
        <f t="shared" si="4"/>
        <v>41192.069481272425</v>
      </c>
    </row>
    <row r="56" spans="1:6" x14ac:dyDescent="0.25">
      <c r="A56" s="54">
        <v>49</v>
      </c>
      <c r="B56" s="55">
        <f t="shared" si="0"/>
        <v>41192.069481272425</v>
      </c>
      <c r="C56" s="55">
        <f t="shared" si="1"/>
        <v>240.28707197408886</v>
      </c>
      <c r="D56" s="55">
        <f t="shared" si="2"/>
        <v>3323.9286652888272</v>
      </c>
      <c r="E56" s="55">
        <f t="shared" si="3"/>
        <v>3564.2157372629163</v>
      </c>
      <c r="F56" s="55">
        <f t="shared" si="4"/>
        <v>37868.140815983599</v>
      </c>
    </row>
    <row r="57" spans="1:6" x14ac:dyDescent="0.25">
      <c r="A57" s="54">
        <v>50</v>
      </c>
      <c r="B57" s="55">
        <f t="shared" si="0"/>
        <v>37868.140815983599</v>
      </c>
      <c r="C57" s="55">
        <f t="shared" si="1"/>
        <v>220.89748809323737</v>
      </c>
      <c r="D57" s="55">
        <f t="shared" si="2"/>
        <v>3343.3182491696789</v>
      </c>
      <c r="E57" s="55">
        <f t="shared" si="3"/>
        <v>3564.2157372629163</v>
      </c>
      <c r="F57" s="55">
        <f t="shared" si="4"/>
        <v>34524.82256681392</v>
      </c>
    </row>
    <row r="58" spans="1:6" x14ac:dyDescent="0.25">
      <c r="A58" s="54">
        <v>51</v>
      </c>
      <c r="B58" s="55">
        <f t="shared" si="0"/>
        <v>34524.82256681392</v>
      </c>
      <c r="C58" s="55">
        <f t="shared" si="1"/>
        <v>201.3947983064142</v>
      </c>
      <c r="D58" s="55">
        <f t="shared" si="2"/>
        <v>3362.8209389565018</v>
      </c>
      <c r="E58" s="55">
        <f t="shared" si="3"/>
        <v>3564.2157372629158</v>
      </c>
      <c r="F58" s="55">
        <f t="shared" si="4"/>
        <v>31162.001627857418</v>
      </c>
    </row>
    <row r="59" spans="1:6" x14ac:dyDescent="0.25">
      <c r="A59" s="54">
        <v>52</v>
      </c>
      <c r="B59" s="55">
        <f t="shared" si="0"/>
        <v>31162.001627857418</v>
      </c>
      <c r="C59" s="55">
        <f t="shared" si="1"/>
        <v>181.778342829168</v>
      </c>
      <c r="D59" s="55">
        <f t="shared" si="2"/>
        <v>3382.4373944337485</v>
      </c>
      <c r="E59" s="55">
        <f t="shared" si="3"/>
        <v>3564.2157372629167</v>
      </c>
      <c r="F59" s="55">
        <f t="shared" si="4"/>
        <v>27779.564233423669</v>
      </c>
    </row>
    <row r="60" spans="1:6" x14ac:dyDescent="0.25">
      <c r="A60" s="54">
        <v>53</v>
      </c>
      <c r="B60" s="55">
        <f t="shared" si="0"/>
        <v>27779.564233423669</v>
      </c>
      <c r="C60" s="55">
        <f t="shared" si="1"/>
        <v>162.04745802830442</v>
      </c>
      <c r="D60" s="55">
        <f t="shared" si="2"/>
        <v>3402.1682792346114</v>
      </c>
      <c r="E60" s="55">
        <f t="shared" si="3"/>
        <v>3564.2157372629158</v>
      </c>
      <c r="F60" s="55">
        <f t="shared" si="4"/>
        <v>24377.395954189058</v>
      </c>
    </row>
    <row r="61" spans="1:6" x14ac:dyDescent="0.25">
      <c r="A61" s="54">
        <v>54</v>
      </c>
      <c r="B61" s="55">
        <f t="shared" si="0"/>
        <v>24377.395954189058</v>
      </c>
      <c r="C61" s="55">
        <f t="shared" si="1"/>
        <v>142.20147639943585</v>
      </c>
      <c r="D61" s="55">
        <f t="shared" si="2"/>
        <v>3422.0142608634801</v>
      </c>
      <c r="E61" s="55">
        <f t="shared" si="3"/>
        <v>3564.2157372629158</v>
      </c>
      <c r="F61" s="55">
        <f t="shared" si="4"/>
        <v>20955.381693325577</v>
      </c>
    </row>
    <row r="62" spans="1:6" x14ac:dyDescent="0.25">
      <c r="A62" s="54">
        <v>55</v>
      </c>
      <c r="B62" s="55">
        <f t="shared" si="0"/>
        <v>20955.381693325577</v>
      </c>
      <c r="C62" s="55">
        <f t="shared" si="1"/>
        <v>122.23972654439891</v>
      </c>
      <c r="D62" s="55">
        <f t="shared" si="2"/>
        <v>3441.976010718517</v>
      </c>
      <c r="E62" s="55">
        <f t="shared" si="3"/>
        <v>3564.2157372629158</v>
      </c>
      <c r="F62" s="55">
        <f t="shared" si="4"/>
        <v>17513.405682607059</v>
      </c>
    </row>
    <row r="63" spans="1:6" x14ac:dyDescent="0.25">
      <c r="A63" s="54">
        <v>56</v>
      </c>
      <c r="B63" s="55">
        <f t="shared" si="0"/>
        <v>17513.405682607059</v>
      </c>
      <c r="C63" s="55">
        <f t="shared" si="1"/>
        <v>102.16153314854087</v>
      </c>
      <c r="D63" s="55">
        <f t="shared" si="2"/>
        <v>3462.0542041143754</v>
      </c>
      <c r="E63" s="55">
        <f t="shared" si="3"/>
        <v>3564.2157372629163</v>
      </c>
      <c r="F63" s="55">
        <f t="shared" si="4"/>
        <v>14051.351478492685</v>
      </c>
    </row>
    <row r="64" spans="1:6" x14ac:dyDescent="0.25">
      <c r="A64" s="54">
        <v>57</v>
      </c>
      <c r="B64" s="55">
        <f t="shared" si="0"/>
        <v>14051.351478492685</v>
      </c>
      <c r="C64" s="55">
        <f t="shared" si="1"/>
        <v>81.966216957873684</v>
      </c>
      <c r="D64" s="55">
        <f t="shared" si="2"/>
        <v>3482.2495203050426</v>
      </c>
      <c r="E64" s="55">
        <f t="shared" si="3"/>
        <v>3564.2157372629163</v>
      </c>
      <c r="F64" s="55">
        <f t="shared" si="4"/>
        <v>10569.101958187643</v>
      </c>
    </row>
    <row r="65" spans="1:6" x14ac:dyDescent="0.25">
      <c r="A65" s="54">
        <v>58</v>
      </c>
      <c r="B65" s="55">
        <f t="shared" si="0"/>
        <v>10569.101958187643</v>
      </c>
      <c r="C65" s="55">
        <f t="shared" si="1"/>
        <v>61.653094756094269</v>
      </c>
      <c r="D65" s="55">
        <f t="shared" si="2"/>
        <v>3502.5626425068222</v>
      </c>
      <c r="E65" s="55">
        <f t="shared" si="3"/>
        <v>3564.2157372629163</v>
      </c>
      <c r="F65" s="55">
        <f t="shared" si="4"/>
        <v>7066.5393156808204</v>
      </c>
    </row>
    <row r="66" spans="1:6" x14ac:dyDescent="0.25">
      <c r="A66" s="54">
        <v>59</v>
      </c>
      <c r="B66" s="55">
        <f t="shared" si="0"/>
        <v>7066.5393156808204</v>
      </c>
      <c r="C66" s="55">
        <f t="shared" si="1"/>
        <v>41.221479341471131</v>
      </c>
      <c r="D66" s="55">
        <f t="shared" si="2"/>
        <v>3522.9942579214453</v>
      </c>
      <c r="E66" s="55">
        <f t="shared" si="3"/>
        <v>3564.2157372629163</v>
      </c>
      <c r="F66" s="55">
        <f t="shared" si="4"/>
        <v>3543.5450577593751</v>
      </c>
    </row>
    <row r="67" spans="1:6" x14ac:dyDescent="0.25">
      <c r="A67" s="54">
        <v>60</v>
      </c>
      <c r="B67" s="55">
        <f t="shared" si="0"/>
        <v>3543.5450577593751</v>
      </c>
      <c r="C67" s="55">
        <f t="shared" si="1"/>
        <v>20.670679503596038</v>
      </c>
      <c r="D67" s="55">
        <f t="shared" si="2"/>
        <v>3543.5450577593206</v>
      </c>
      <c r="E67" s="55">
        <f t="shared" si="3"/>
        <v>3564.2157372629167</v>
      </c>
      <c r="F67" s="55">
        <f t="shared" si="4"/>
        <v>5.4569682106375694E-11</v>
      </c>
    </row>
    <row r="68" spans="1:6" x14ac:dyDescent="0.25">
      <c r="C68" s="56">
        <f>SUM(C8:C67)</f>
        <v>33852.944235774979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52" workbookViewId="0">
      <selection activeCell="C82" sqref="C82"/>
    </sheetView>
  </sheetViews>
  <sheetFormatPr baseColWidth="10" defaultRowHeight="13.2" x14ac:dyDescent="0.25"/>
  <cols>
    <col min="1" max="1" width="5.21875" style="36" bestFit="1" customWidth="1"/>
    <col min="2" max="2" width="13.109375" style="36" bestFit="1" customWidth="1"/>
    <col min="3" max="3" width="15.5546875" style="36" bestFit="1" customWidth="1"/>
    <col min="4" max="4" width="17" style="36" bestFit="1" customWidth="1"/>
    <col min="5" max="5" width="11.109375" style="36" bestFit="1" customWidth="1"/>
    <col min="6" max="6" width="13.109375" style="36" bestFit="1" customWidth="1"/>
    <col min="7" max="7" width="13.33203125" style="36" customWidth="1"/>
    <col min="8" max="16384" width="11.5546875" style="36"/>
  </cols>
  <sheetData>
    <row r="1" spans="1:6" ht="17.399999999999999" x14ac:dyDescent="0.3">
      <c r="A1" s="64" t="s">
        <v>46</v>
      </c>
      <c r="B1" s="64"/>
      <c r="C1" s="64"/>
      <c r="D1" s="64"/>
      <c r="E1" s="64"/>
      <c r="F1" s="65"/>
    </row>
    <row r="2" spans="1:6" x14ac:dyDescent="0.25">
      <c r="A2" s="37" t="s">
        <v>47</v>
      </c>
      <c r="B2" s="57">
        <v>180000</v>
      </c>
      <c r="C2" s="39"/>
      <c r="D2" s="39"/>
      <c r="E2" s="39"/>
      <c r="F2" s="40"/>
    </row>
    <row r="3" spans="1:6" x14ac:dyDescent="0.25">
      <c r="A3" s="37" t="s">
        <v>48</v>
      </c>
      <c r="B3" s="58">
        <v>0.06</v>
      </c>
      <c r="C3" s="42"/>
      <c r="D3" s="43"/>
      <c r="E3" s="43"/>
      <c r="F3" s="44"/>
    </row>
    <row r="4" spans="1:6" x14ac:dyDescent="0.25">
      <c r="A4" s="37" t="s">
        <v>49</v>
      </c>
      <c r="B4" s="45">
        <v>72</v>
      </c>
      <c r="C4" s="43"/>
      <c r="D4" s="43"/>
      <c r="E4" s="43"/>
      <c r="F4" s="44"/>
    </row>
    <row r="5" spans="1:6" x14ac:dyDescent="0.25">
      <c r="A5" s="37" t="s">
        <v>50</v>
      </c>
      <c r="B5" s="46">
        <f>-PMT(B3/12,B4,B2)</f>
        <v>2983.1198208249962</v>
      </c>
      <c r="C5" s="47"/>
      <c r="D5" s="43"/>
      <c r="E5" s="43"/>
      <c r="F5" s="44"/>
    </row>
    <row r="6" spans="1:6" x14ac:dyDescent="0.25">
      <c r="A6" s="48"/>
      <c r="B6" s="49"/>
      <c r="C6" s="49"/>
      <c r="D6" s="50"/>
      <c r="E6" s="50"/>
      <c r="F6" s="51"/>
    </row>
    <row r="7" spans="1:6" ht="24" x14ac:dyDescent="0.25">
      <c r="A7" s="59" t="s">
        <v>51</v>
      </c>
      <c r="B7" s="60" t="s">
        <v>52</v>
      </c>
      <c r="C7" s="59" t="s">
        <v>53</v>
      </c>
      <c r="D7" s="59" t="s">
        <v>54</v>
      </c>
      <c r="E7" s="59" t="s">
        <v>50</v>
      </c>
      <c r="F7" s="60" t="s">
        <v>55</v>
      </c>
    </row>
    <row r="8" spans="1:6" x14ac:dyDescent="0.25">
      <c r="A8" s="54">
        <v>1</v>
      </c>
      <c r="B8" s="61">
        <f>B2</f>
        <v>180000</v>
      </c>
      <c r="C8" s="55">
        <f>-IPMT($B$3/12,A8,$B$4,$B$2)</f>
        <v>900</v>
      </c>
      <c r="D8" s="55">
        <f>-PPMT($B$3/12,A8,$B$4,$B$2)</f>
        <v>2083.1198208249962</v>
      </c>
      <c r="E8" s="55">
        <f>D8+C8</f>
        <v>2983.1198208249962</v>
      </c>
      <c r="F8" s="61">
        <f>B8-D8</f>
        <v>177916.880179175</v>
      </c>
    </row>
    <row r="9" spans="1:6" x14ac:dyDescent="0.25">
      <c r="A9" s="54">
        <v>2</v>
      </c>
      <c r="B9" s="61">
        <f>F8</f>
        <v>177916.880179175</v>
      </c>
      <c r="C9" s="55">
        <f>-IPMT($B$3/12,A9,$B$4,$B$2)</f>
        <v>889.58440089587498</v>
      </c>
      <c r="D9" s="55">
        <f>-PPMT($B$3/12,A9,$B$4,$B$2)</f>
        <v>2093.5354199291214</v>
      </c>
      <c r="E9" s="55">
        <f>D9+C9</f>
        <v>2983.1198208249962</v>
      </c>
      <c r="F9" s="61">
        <f>B9-D9</f>
        <v>175823.34475924587</v>
      </c>
    </row>
    <row r="10" spans="1:6" x14ac:dyDescent="0.25">
      <c r="A10" s="54">
        <v>3</v>
      </c>
      <c r="B10" s="61">
        <f t="shared" ref="B10:B73" si="0">F9</f>
        <v>175823.34475924587</v>
      </c>
      <c r="C10" s="55">
        <f t="shared" ref="C10:C73" si="1">-IPMT($B$3/12,A10,$B$4,$B$2)</f>
        <v>879.11672379622917</v>
      </c>
      <c r="D10" s="55">
        <f t="shared" ref="D10:D73" si="2">-PPMT($B$3/12,A10,$B$4,$B$2)</f>
        <v>2104.0030970287671</v>
      </c>
      <c r="E10" s="55">
        <f t="shared" ref="E10:E73" si="3">D10+C10</f>
        <v>2983.1198208249962</v>
      </c>
      <c r="F10" s="61">
        <f t="shared" ref="F10:F73" si="4">B10-D10</f>
        <v>173719.34166221711</v>
      </c>
    </row>
    <row r="11" spans="1:6" x14ac:dyDescent="0.25">
      <c r="A11" s="54">
        <v>4</v>
      </c>
      <c r="B11" s="61">
        <f t="shared" si="0"/>
        <v>173719.34166221711</v>
      </c>
      <c r="C11" s="55">
        <f t="shared" si="1"/>
        <v>868.59670831108554</v>
      </c>
      <c r="D11" s="55">
        <f t="shared" si="2"/>
        <v>2114.5231125139107</v>
      </c>
      <c r="E11" s="55">
        <f t="shared" si="3"/>
        <v>2983.1198208249962</v>
      </c>
      <c r="F11" s="61">
        <f t="shared" si="4"/>
        <v>171604.8185497032</v>
      </c>
    </row>
    <row r="12" spans="1:6" x14ac:dyDescent="0.25">
      <c r="A12" s="54">
        <v>5</v>
      </c>
      <c r="B12" s="61">
        <f t="shared" si="0"/>
        <v>171604.8185497032</v>
      </c>
      <c r="C12" s="55">
        <f t="shared" si="1"/>
        <v>858.02409274851595</v>
      </c>
      <c r="D12" s="55">
        <f t="shared" si="2"/>
        <v>2125.0957280764801</v>
      </c>
      <c r="E12" s="55">
        <f t="shared" si="3"/>
        <v>2983.1198208249962</v>
      </c>
      <c r="F12" s="61">
        <f t="shared" si="4"/>
        <v>169479.72282162672</v>
      </c>
    </row>
    <row r="13" spans="1:6" x14ac:dyDescent="0.25">
      <c r="A13" s="54">
        <v>6</v>
      </c>
      <c r="B13" s="61">
        <f t="shared" si="0"/>
        <v>169479.72282162672</v>
      </c>
      <c r="C13" s="55">
        <f t="shared" si="1"/>
        <v>847.39861410813353</v>
      </c>
      <c r="D13" s="55">
        <f t="shared" si="2"/>
        <v>2135.7212067168625</v>
      </c>
      <c r="E13" s="55">
        <f t="shared" si="3"/>
        <v>2983.1198208249962</v>
      </c>
      <c r="F13" s="61">
        <f t="shared" si="4"/>
        <v>167344.00161490985</v>
      </c>
    </row>
    <row r="14" spans="1:6" x14ac:dyDescent="0.25">
      <c r="A14" s="54">
        <v>7</v>
      </c>
      <c r="B14" s="61">
        <f t="shared" si="0"/>
        <v>167344.00161490985</v>
      </c>
      <c r="C14" s="55">
        <f t="shared" si="1"/>
        <v>836.72000807454924</v>
      </c>
      <c r="D14" s="55">
        <f t="shared" si="2"/>
        <v>2146.3998127504469</v>
      </c>
      <c r="E14" s="55">
        <f t="shared" si="3"/>
        <v>2983.1198208249962</v>
      </c>
      <c r="F14" s="61">
        <f t="shared" si="4"/>
        <v>165197.60180215939</v>
      </c>
    </row>
    <row r="15" spans="1:6" x14ac:dyDescent="0.25">
      <c r="A15" s="54">
        <v>8</v>
      </c>
      <c r="B15" s="61">
        <f t="shared" si="0"/>
        <v>165197.60180215939</v>
      </c>
      <c r="C15" s="55">
        <f t="shared" si="1"/>
        <v>825.98800901079699</v>
      </c>
      <c r="D15" s="55">
        <f t="shared" si="2"/>
        <v>2157.131811814199</v>
      </c>
      <c r="E15" s="55">
        <f t="shared" si="3"/>
        <v>2983.1198208249962</v>
      </c>
      <c r="F15" s="61">
        <f t="shared" si="4"/>
        <v>163040.46999034518</v>
      </c>
    </row>
    <row r="16" spans="1:6" x14ac:dyDescent="0.25">
      <c r="A16" s="54">
        <v>9</v>
      </c>
      <c r="B16" s="61">
        <f t="shared" si="0"/>
        <v>163040.46999034518</v>
      </c>
      <c r="C16" s="55">
        <f t="shared" si="1"/>
        <v>815.20234995172598</v>
      </c>
      <c r="D16" s="55">
        <f t="shared" si="2"/>
        <v>2167.9174708732703</v>
      </c>
      <c r="E16" s="55">
        <f t="shared" si="3"/>
        <v>2983.1198208249962</v>
      </c>
      <c r="F16" s="61">
        <f t="shared" si="4"/>
        <v>160872.55251947191</v>
      </c>
    </row>
    <row r="17" spans="1:6" x14ac:dyDescent="0.25">
      <c r="A17" s="54">
        <v>10</v>
      </c>
      <c r="B17" s="61">
        <f t="shared" si="0"/>
        <v>160872.55251947191</v>
      </c>
      <c r="C17" s="55">
        <f t="shared" si="1"/>
        <v>804.36276259735951</v>
      </c>
      <c r="D17" s="55">
        <f t="shared" si="2"/>
        <v>2178.7570582276367</v>
      </c>
      <c r="E17" s="55">
        <f t="shared" si="3"/>
        <v>2983.1198208249962</v>
      </c>
      <c r="F17" s="61">
        <f t="shared" si="4"/>
        <v>158693.79546124427</v>
      </c>
    </row>
    <row r="18" spans="1:6" x14ac:dyDescent="0.25">
      <c r="A18" s="54">
        <v>11</v>
      </c>
      <c r="B18" s="61">
        <f t="shared" si="0"/>
        <v>158693.79546124427</v>
      </c>
      <c r="C18" s="55">
        <f t="shared" si="1"/>
        <v>793.4689773062214</v>
      </c>
      <c r="D18" s="55">
        <f t="shared" si="2"/>
        <v>2189.6508435187743</v>
      </c>
      <c r="E18" s="55">
        <f t="shared" si="3"/>
        <v>2983.1198208249957</v>
      </c>
      <c r="F18" s="61">
        <f t="shared" si="4"/>
        <v>156504.14461772548</v>
      </c>
    </row>
    <row r="19" spans="1:6" x14ac:dyDescent="0.25">
      <c r="A19" s="54">
        <v>12</v>
      </c>
      <c r="B19" s="61">
        <f t="shared" si="0"/>
        <v>156504.14461772548</v>
      </c>
      <c r="C19" s="55">
        <f t="shared" si="1"/>
        <v>782.52072308862773</v>
      </c>
      <c r="D19" s="55">
        <f t="shared" si="2"/>
        <v>2200.5990977363685</v>
      </c>
      <c r="E19" s="55">
        <f t="shared" si="3"/>
        <v>2983.1198208249962</v>
      </c>
      <c r="F19" s="61">
        <f t="shared" si="4"/>
        <v>154303.54551998913</v>
      </c>
    </row>
    <row r="20" spans="1:6" x14ac:dyDescent="0.25">
      <c r="A20" s="54">
        <v>13</v>
      </c>
      <c r="B20" s="61">
        <f t="shared" si="0"/>
        <v>154303.54551998913</v>
      </c>
      <c r="C20" s="55">
        <f t="shared" si="1"/>
        <v>771.51772759994583</v>
      </c>
      <c r="D20" s="55">
        <f t="shared" si="2"/>
        <v>2211.6020932250503</v>
      </c>
      <c r="E20" s="55">
        <f t="shared" si="3"/>
        <v>2983.1198208249962</v>
      </c>
      <c r="F20" s="61">
        <f t="shared" si="4"/>
        <v>152091.94342676408</v>
      </c>
    </row>
    <row r="21" spans="1:6" x14ac:dyDescent="0.25">
      <c r="A21" s="54">
        <v>14</v>
      </c>
      <c r="B21" s="61">
        <f t="shared" si="0"/>
        <v>152091.94342676408</v>
      </c>
      <c r="C21" s="55">
        <f t="shared" si="1"/>
        <v>760.4597171338205</v>
      </c>
      <c r="D21" s="55">
        <f t="shared" si="2"/>
        <v>2222.6601036911757</v>
      </c>
      <c r="E21" s="55">
        <f t="shared" si="3"/>
        <v>2983.1198208249962</v>
      </c>
      <c r="F21" s="61">
        <f t="shared" si="4"/>
        <v>149869.28332307289</v>
      </c>
    </row>
    <row r="22" spans="1:6" x14ac:dyDescent="0.25">
      <c r="A22" s="54">
        <v>15</v>
      </c>
      <c r="B22" s="61">
        <f t="shared" si="0"/>
        <v>149869.28332307289</v>
      </c>
      <c r="C22" s="55">
        <f t="shared" si="1"/>
        <v>749.34641661536443</v>
      </c>
      <c r="D22" s="55">
        <f t="shared" si="2"/>
        <v>2233.7734042096313</v>
      </c>
      <c r="E22" s="55">
        <f t="shared" si="3"/>
        <v>2983.1198208249957</v>
      </c>
      <c r="F22" s="61">
        <f t="shared" si="4"/>
        <v>147635.50991886324</v>
      </c>
    </row>
    <row r="23" spans="1:6" x14ac:dyDescent="0.25">
      <c r="A23" s="54">
        <v>16</v>
      </c>
      <c r="B23" s="61">
        <f t="shared" si="0"/>
        <v>147635.50991886324</v>
      </c>
      <c r="C23" s="55">
        <f t="shared" si="1"/>
        <v>738.17754959431636</v>
      </c>
      <c r="D23" s="55">
        <f t="shared" si="2"/>
        <v>2244.9422712306796</v>
      </c>
      <c r="E23" s="55">
        <f t="shared" si="3"/>
        <v>2983.1198208249962</v>
      </c>
      <c r="F23" s="61">
        <f t="shared" si="4"/>
        <v>145390.56764763256</v>
      </c>
    </row>
    <row r="24" spans="1:6" x14ac:dyDescent="0.25">
      <c r="A24" s="54">
        <v>17</v>
      </c>
      <c r="B24" s="61">
        <f t="shared" si="0"/>
        <v>145390.56764763256</v>
      </c>
      <c r="C24" s="55">
        <f t="shared" si="1"/>
        <v>726.95283823816305</v>
      </c>
      <c r="D24" s="55">
        <f t="shared" si="2"/>
        <v>2256.166982586833</v>
      </c>
      <c r="E24" s="55">
        <f t="shared" si="3"/>
        <v>2983.1198208249962</v>
      </c>
      <c r="F24" s="61">
        <f t="shared" si="4"/>
        <v>143134.40066504572</v>
      </c>
    </row>
    <row r="25" spans="1:6" x14ac:dyDescent="0.25">
      <c r="A25" s="54">
        <v>18</v>
      </c>
      <c r="B25" s="61">
        <f t="shared" si="0"/>
        <v>143134.40066504572</v>
      </c>
      <c r="C25" s="55">
        <f t="shared" si="1"/>
        <v>715.67200332522907</v>
      </c>
      <c r="D25" s="55">
        <f t="shared" si="2"/>
        <v>2267.4478174997671</v>
      </c>
      <c r="E25" s="55">
        <f t="shared" si="3"/>
        <v>2983.1198208249962</v>
      </c>
      <c r="F25" s="61">
        <f t="shared" si="4"/>
        <v>140866.95284754594</v>
      </c>
    </row>
    <row r="26" spans="1:6" x14ac:dyDescent="0.25">
      <c r="A26" s="54">
        <v>19</v>
      </c>
      <c r="B26" s="61">
        <f t="shared" si="0"/>
        <v>140866.95284754594</v>
      </c>
      <c r="C26" s="55">
        <f t="shared" si="1"/>
        <v>704.33476423773004</v>
      </c>
      <c r="D26" s="55">
        <f t="shared" si="2"/>
        <v>2278.7850565872659</v>
      </c>
      <c r="E26" s="55">
        <f t="shared" si="3"/>
        <v>2983.1198208249962</v>
      </c>
      <c r="F26" s="61">
        <f t="shared" si="4"/>
        <v>138588.16779095866</v>
      </c>
    </row>
    <row r="27" spans="1:6" x14ac:dyDescent="0.25">
      <c r="A27" s="54">
        <v>20</v>
      </c>
      <c r="B27" s="61">
        <f t="shared" si="0"/>
        <v>138588.16779095866</v>
      </c>
      <c r="C27" s="55">
        <f t="shared" si="1"/>
        <v>692.94083895479355</v>
      </c>
      <c r="D27" s="55">
        <f t="shared" si="2"/>
        <v>2290.1789818702023</v>
      </c>
      <c r="E27" s="55">
        <f t="shared" si="3"/>
        <v>2983.1198208249957</v>
      </c>
      <c r="F27" s="61">
        <f t="shared" si="4"/>
        <v>136297.98880908845</v>
      </c>
    </row>
    <row r="28" spans="1:6" x14ac:dyDescent="0.25">
      <c r="A28" s="54">
        <v>21</v>
      </c>
      <c r="B28" s="61">
        <f t="shared" si="0"/>
        <v>136297.98880908845</v>
      </c>
      <c r="C28" s="55">
        <f t="shared" si="1"/>
        <v>681.48994404544271</v>
      </c>
      <c r="D28" s="55">
        <f t="shared" si="2"/>
        <v>2301.6298767795533</v>
      </c>
      <c r="E28" s="55">
        <f t="shared" si="3"/>
        <v>2983.1198208249962</v>
      </c>
      <c r="F28" s="61">
        <f t="shared" si="4"/>
        <v>133996.35893230888</v>
      </c>
    </row>
    <row r="29" spans="1:6" x14ac:dyDescent="0.25">
      <c r="A29" s="54">
        <v>22</v>
      </c>
      <c r="B29" s="61">
        <f t="shared" si="0"/>
        <v>133996.35893230888</v>
      </c>
      <c r="C29" s="55">
        <f t="shared" si="1"/>
        <v>669.98179466154488</v>
      </c>
      <c r="D29" s="55">
        <f t="shared" si="2"/>
        <v>2313.1380261634513</v>
      </c>
      <c r="E29" s="55">
        <f t="shared" si="3"/>
        <v>2983.1198208249962</v>
      </c>
      <c r="F29" s="61">
        <f t="shared" si="4"/>
        <v>131683.22090614543</v>
      </c>
    </row>
    <row r="30" spans="1:6" x14ac:dyDescent="0.25">
      <c r="A30" s="54">
        <v>23</v>
      </c>
      <c r="B30" s="61">
        <f t="shared" si="0"/>
        <v>131683.22090614543</v>
      </c>
      <c r="C30" s="55">
        <f t="shared" si="1"/>
        <v>658.41610453072758</v>
      </c>
      <c r="D30" s="55">
        <f t="shared" si="2"/>
        <v>2324.7037162942684</v>
      </c>
      <c r="E30" s="55">
        <f t="shared" si="3"/>
        <v>2983.1198208249962</v>
      </c>
      <c r="F30" s="61">
        <f t="shared" si="4"/>
        <v>129358.51718985116</v>
      </c>
    </row>
    <row r="31" spans="1:6" x14ac:dyDescent="0.25">
      <c r="A31" s="54">
        <v>24</v>
      </c>
      <c r="B31" s="61">
        <f t="shared" si="0"/>
        <v>129358.51718985116</v>
      </c>
      <c r="C31" s="55">
        <f t="shared" si="1"/>
        <v>646.79258594925625</v>
      </c>
      <c r="D31" s="55">
        <f t="shared" si="2"/>
        <v>2336.3272348757396</v>
      </c>
      <c r="E31" s="55">
        <f t="shared" si="3"/>
        <v>2983.1198208249957</v>
      </c>
      <c r="F31" s="61">
        <f t="shared" si="4"/>
        <v>127022.18995497542</v>
      </c>
    </row>
    <row r="32" spans="1:6" x14ac:dyDescent="0.25">
      <c r="A32" s="54">
        <v>25</v>
      </c>
      <c r="B32" s="61">
        <f t="shared" si="0"/>
        <v>127022.18995497542</v>
      </c>
      <c r="C32" s="55">
        <f t="shared" si="1"/>
        <v>635.11094977487767</v>
      </c>
      <c r="D32" s="55">
        <f t="shared" si="2"/>
        <v>2348.0088710501186</v>
      </c>
      <c r="E32" s="55">
        <f t="shared" si="3"/>
        <v>2983.1198208249962</v>
      </c>
      <c r="F32" s="61">
        <f t="shared" si="4"/>
        <v>124674.1810839253</v>
      </c>
    </row>
    <row r="33" spans="1:6" x14ac:dyDescent="0.25">
      <c r="A33" s="54">
        <v>26</v>
      </c>
      <c r="B33" s="61">
        <f t="shared" si="0"/>
        <v>124674.1810839253</v>
      </c>
      <c r="C33" s="55">
        <f t="shared" si="1"/>
        <v>623.37090541962698</v>
      </c>
      <c r="D33" s="55">
        <f t="shared" si="2"/>
        <v>2359.7489154053687</v>
      </c>
      <c r="E33" s="55">
        <f t="shared" si="3"/>
        <v>2983.1198208249957</v>
      </c>
      <c r="F33" s="61">
        <f t="shared" si="4"/>
        <v>122314.43216851994</v>
      </c>
    </row>
    <row r="34" spans="1:6" x14ac:dyDescent="0.25">
      <c r="A34" s="54">
        <v>27</v>
      </c>
      <c r="B34" s="61">
        <f t="shared" si="0"/>
        <v>122314.43216851994</v>
      </c>
      <c r="C34" s="55">
        <f t="shared" si="1"/>
        <v>611.57216084260017</v>
      </c>
      <c r="D34" s="55">
        <f t="shared" si="2"/>
        <v>2371.547659982396</v>
      </c>
      <c r="E34" s="55">
        <f t="shared" si="3"/>
        <v>2983.1198208249962</v>
      </c>
      <c r="F34" s="61">
        <f t="shared" si="4"/>
        <v>119942.88450853754</v>
      </c>
    </row>
    <row r="35" spans="1:6" x14ac:dyDescent="0.25">
      <c r="A35" s="54">
        <v>28</v>
      </c>
      <c r="B35" s="61">
        <f t="shared" si="0"/>
        <v>119942.88450853754</v>
      </c>
      <c r="C35" s="55">
        <f t="shared" si="1"/>
        <v>599.71442254268823</v>
      </c>
      <c r="D35" s="55">
        <f t="shared" si="2"/>
        <v>2383.4053982823079</v>
      </c>
      <c r="E35" s="55">
        <f t="shared" si="3"/>
        <v>2983.1198208249962</v>
      </c>
      <c r="F35" s="61">
        <f t="shared" si="4"/>
        <v>117559.47911025523</v>
      </c>
    </row>
    <row r="36" spans="1:6" x14ac:dyDescent="0.25">
      <c r="A36" s="54">
        <v>29</v>
      </c>
      <c r="B36" s="61">
        <f t="shared" si="0"/>
        <v>117559.47911025523</v>
      </c>
      <c r="C36" s="55">
        <f t="shared" si="1"/>
        <v>587.79739555127662</v>
      </c>
      <c r="D36" s="55">
        <f t="shared" si="2"/>
        <v>2395.3224252737195</v>
      </c>
      <c r="E36" s="55">
        <f t="shared" si="3"/>
        <v>2983.1198208249962</v>
      </c>
      <c r="F36" s="61">
        <f t="shared" si="4"/>
        <v>115164.15668498151</v>
      </c>
    </row>
    <row r="37" spans="1:6" x14ac:dyDescent="0.25">
      <c r="A37" s="54">
        <v>30</v>
      </c>
      <c r="B37" s="61">
        <f t="shared" si="0"/>
        <v>115164.15668498151</v>
      </c>
      <c r="C37" s="55">
        <f t="shared" si="1"/>
        <v>575.82078342490809</v>
      </c>
      <c r="D37" s="55">
        <f t="shared" si="2"/>
        <v>2407.2990374000879</v>
      </c>
      <c r="E37" s="55">
        <f t="shared" si="3"/>
        <v>2983.1198208249962</v>
      </c>
      <c r="F37" s="61">
        <f t="shared" si="4"/>
        <v>112756.85764758142</v>
      </c>
    </row>
    <row r="38" spans="1:6" x14ac:dyDescent="0.25">
      <c r="A38" s="54">
        <v>31</v>
      </c>
      <c r="B38" s="61">
        <f t="shared" si="0"/>
        <v>112756.85764758142</v>
      </c>
      <c r="C38" s="55">
        <f t="shared" si="1"/>
        <v>563.78428823790773</v>
      </c>
      <c r="D38" s="55">
        <f t="shared" si="2"/>
        <v>2419.3355325870884</v>
      </c>
      <c r="E38" s="55">
        <f t="shared" si="3"/>
        <v>2983.1198208249962</v>
      </c>
      <c r="F38" s="61">
        <f t="shared" si="4"/>
        <v>110337.52211499432</v>
      </c>
    </row>
    <row r="39" spans="1:6" x14ac:dyDescent="0.25">
      <c r="A39" s="54">
        <v>32</v>
      </c>
      <c r="B39" s="61">
        <f t="shared" si="0"/>
        <v>110337.52211499432</v>
      </c>
      <c r="C39" s="55">
        <f t="shared" si="1"/>
        <v>551.68761057497215</v>
      </c>
      <c r="D39" s="55">
        <f t="shared" si="2"/>
        <v>2431.4322102500241</v>
      </c>
      <c r="E39" s="55">
        <f t="shared" si="3"/>
        <v>2983.1198208249962</v>
      </c>
      <c r="F39" s="61">
        <f t="shared" si="4"/>
        <v>107906.08990474429</v>
      </c>
    </row>
    <row r="40" spans="1:6" x14ac:dyDescent="0.25">
      <c r="A40" s="54">
        <v>33</v>
      </c>
      <c r="B40" s="61">
        <f t="shared" si="0"/>
        <v>107906.08990474429</v>
      </c>
      <c r="C40" s="55">
        <f t="shared" si="1"/>
        <v>539.53044952372204</v>
      </c>
      <c r="D40" s="55">
        <f t="shared" si="2"/>
        <v>2443.5893713012738</v>
      </c>
      <c r="E40" s="55">
        <f t="shared" si="3"/>
        <v>2983.1198208249957</v>
      </c>
      <c r="F40" s="61">
        <f t="shared" si="4"/>
        <v>105462.50053344302</v>
      </c>
    </row>
    <row r="41" spans="1:6" x14ac:dyDescent="0.25">
      <c r="A41" s="54">
        <v>34</v>
      </c>
      <c r="B41" s="61">
        <f t="shared" si="0"/>
        <v>105462.50053344302</v>
      </c>
      <c r="C41" s="55">
        <f t="shared" si="1"/>
        <v>527.31250266721565</v>
      </c>
      <c r="D41" s="55">
        <f t="shared" si="2"/>
        <v>2455.8073181577806</v>
      </c>
      <c r="E41" s="55">
        <f t="shared" si="3"/>
        <v>2983.1198208249962</v>
      </c>
      <c r="F41" s="61">
        <f t="shared" si="4"/>
        <v>103006.69321528524</v>
      </c>
    </row>
    <row r="42" spans="1:6" x14ac:dyDescent="0.25">
      <c r="A42" s="54">
        <v>35</v>
      </c>
      <c r="B42" s="61">
        <f t="shared" si="0"/>
        <v>103006.69321528524</v>
      </c>
      <c r="C42" s="55">
        <f t="shared" si="1"/>
        <v>515.03346607642675</v>
      </c>
      <c r="D42" s="55">
        <f t="shared" si="2"/>
        <v>2468.0863547485696</v>
      </c>
      <c r="E42" s="55">
        <f t="shared" si="3"/>
        <v>2983.1198208249962</v>
      </c>
      <c r="F42" s="61">
        <f t="shared" si="4"/>
        <v>100538.60686053667</v>
      </c>
    </row>
    <row r="43" spans="1:6" x14ac:dyDescent="0.25">
      <c r="A43" s="54">
        <v>36</v>
      </c>
      <c r="B43" s="61">
        <f t="shared" si="0"/>
        <v>100538.60686053667</v>
      </c>
      <c r="C43" s="55">
        <f t="shared" si="1"/>
        <v>502.69303430268388</v>
      </c>
      <c r="D43" s="55">
        <f t="shared" si="2"/>
        <v>2480.4267865223123</v>
      </c>
      <c r="E43" s="55">
        <f t="shared" si="3"/>
        <v>2983.1198208249962</v>
      </c>
      <c r="F43" s="61">
        <f t="shared" si="4"/>
        <v>98058.180074014366</v>
      </c>
    </row>
    <row r="44" spans="1:6" x14ac:dyDescent="0.25">
      <c r="A44" s="54">
        <v>37</v>
      </c>
      <c r="B44" s="61">
        <f t="shared" si="0"/>
        <v>98058.180074014366</v>
      </c>
      <c r="C44" s="55">
        <f t="shared" si="1"/>
        <v>490.29090037007234</v>
      </c>
      <c r="D44" s="55">
        <f t="shared" si="2"/>
        <v>2492.8289204549237</v>
      </c>
      <c r="E44" s="55">
        <f t="shared" si="3"/>
        <v>2983.1198208249962</v>
      </c>
      <c r="F44" s="61">
        <f t="shared" si="4"/>
        <v>95565.351153559444</v>
      </c>
    </row>
    <row r="45" spans="1:6" x14ac:dyDescent="0.25">
      <c r="A45" s="54">
        <v>38</v>
      </c>
      <c r="B45" s="61">
        <f t="shared" si="0"/>
        <v>95565.351153559444</v>
      </c>
      <c r="C45" s="55">
        <f t="shared" si="1"/>
        <v>477.82675576779775</v>
      </c>
      <c r="D45" s="55">
        <f t="shared" si="2"/>
        <v>2505.2930650571984</v>
      </c>
      <c r="E45" s="55">
        <f t="shared" si="3"/>
        <v>2983.1198208249962</v>
      </c>
      <c r="F45" s="61">
        <f t="shared" si="4"/>
        <v>93060.05808850225</v>
      </c>
    </row>
    <row r="46" spans="1:6" x14ac:dyDescent="0.25">
      <c r="A46" s="54">
        <v>39</v>
      </c>
      <c r="B46" s="61">
        <f t="shared" si="0"/>
        <v>93060.05808850225</v>
      </c>
      <c r="C46" s="55">
        <f t="shared" si="1"/>
        <v>465.30029044251171</v>
      </c>
      <c r="D46" s="55">
        <f t="shared" si="2"/>
        <v>2517.8195303824841</v>
      </c>
      <c r="E46" s="55">
        <f t="shared" si="3"/>
        <v>2983.1198208249957</v>
      </c>
      <c r="F46" s="61">
        <f t="shared" si="4"/>
        <v>90542.23855811976</v>
      </c>
    </row>
    <row r="47" spans="1:6" x14ac:dyDescent="0.25">
      <c r="A47" s="54">
        <v>40</v>
      </c>
      <c r="B47" s="61">
        <f t="shared" si="0"/>
        <v>90542.23855811976</v>
      </c>
      <c r="C47" s="55">
        <f t="shared" si="1"/>
        <v>452.71119279059934</v>
      </c>
      <c r="D47" s="55">
        <f t="shared" si="2"/>
        <v>2530.4086280343968</v>
      </c>
      <c r="E47" s="55">
        <f t="shared" si="3"/>
        <v>2983.1198208249962</v>
      </c>
      <c r="F47" s="61">
        <f t="shared" si="4"/>
        <v>88011.829930085369</v>
      </c>
    </row>
    <row r="48" spans="1:6" x14ac:dyDescent="0.25">
      <c r="A48" s="54">
        <v>41</v>
      </c>
      <c r="B48" s="61">
        <f t="shared" si="0"/>
        <v>88011.829930085369</v>
      </c>
      <c r="C48" s="55">
        <f t="shared" si="1"/>
        <v>440.05914965042723</v>
      </c>
      <c r="D48" s="55">
        <f t="shared" si="2"/>
        <v>2543.0606711745686</v>
      </c>
      <c r="E48" s="55">
        <f t="shared" si="3"/>
        <v>2983.1198208249957</v>
      </c>
      <c r="F48" s="61">
        <f t="shared" si="4"/>
        <v>85468.769258910805</v>
      </c>
    </row>
    <row r="49" spans="1:6" x14ac:dyDescent="0.25">
      <c r="A49" s="54">
        <v>42</v>
      </c>
      <c r="B49" s="61">
        <f t="shared" si="0"/>
        <v>85468.769258910805</v>
      </c>
      <c r="C49" s="55">
        <f t="shared" si="1"/>
        <v>427.34384629455445</v>
      </c>
      <c r="D49" s="55">
        <f t="shared" si="2"/>
        <v>2555.7759745304415</v>
      </c>
      <c r="E49" s="55">
        <f t="shared" si="3"/>
        <v>2983.1198208249962</v>
      </c>
      <c r="F49" s="61">
        <f t="shared" si="4"/>
        <v>82912.993284380369</v>
      </c>
    </row>
    <row r="50" spans="1:6" x14ac:dyDescent="0.25">
      <c r="A50" s="54">
        <v>43</v>
      </c>
      <c r="B50" s="61">
        <f t="shared" si="0"/>
        <v>82912.993284380369</v>
      </c>
      <c r="C50" s="55">
        <f t="shared" si="1"/>
        <v>414.56496642190234</v>
      </c>
      <c r="D50" s="55">
        <f t="shared" si="2"/>
        <v>2568.5548544030939</v>
      </c>
      <c r="E50" s="55">
        <f t="shared" si="3"/>
        <v>2983.1198208249962</v>
      </c>
      <c r="F50" s="61">
        <f t="shared" si="4"/>
        <v>80344.438429977279</v>
      </c>
    </row>
    <row r="51" spans="1:6" x14ac:dyDescent="0.25">
      <c r="A51" s="54">
        <v>44</v>
      </c>
      <c r="B51" s="61">
        <f t="shared" si="0"/>
        <v>80344.438429977279</v>
      </c>
      <c r="C51" s="55">
        <f t="shared" si="1"/>
        <v>401.72219214988684</v>
      </c>
      <c r="D51" s="55">
        <f t="shared" si="2"/>
        <v>2581.3976286751094</v>
      </c>
      <c r="E51" s="55">
        <f t="shared" si="3"/>
        <v>2983.1198208249962</v>
      </c>
      <c r="F51" s="61">
        <f t="shared" si="4"/>
        <v>77763.040801302166</v>
      </c>
    </row>
    <row r="52" spans="1:6" x14ac:dyDescent="0.25">
      <c r="A52" s="54">
        <v>45</v>
      </c>
      <c r="B52" s="61">
        <f t="shared" si="0"/>
        <v>77763.040801302166</v>
      </c>
      <c r="C52" s="55">
        <f t="shared" si="1"/>
        <v>388.81520400651118</v>
      </c>
      <c r="D52" s="55">
        <f t="shared" si="2"/>
        <v>2594.3046168184851</v>
      </c>
      <c r="E52" s="55">
        <f t="shared" si="3"/>
        <v>2983.1198208249962</v>
      </c>
      <c r="F52" s="61">
        <f t="shared" si="4"/>
        <v>75168.736184483685</v>
      </c>
    </row>
    <row r="53" spans="1:6" x14ac:dyDescent="0.25">
      <c r="A53" s="54">
        <v>46</v>
      </c>
      <c r="B53" s="61">
        <f t="shared" si="0"/>
        <v>75168.736184483685</v>
      </c>
      <c r="C53" s="55">
        <f t="shared" si="1"/>
        <v>375.8436809224188</v>
      </c>
      <c r="D53" s="55">
        <f t="shared" si="2"/>
        <v>2607.2761399025771</v>
      </c>
      <c r="E53" s="55">
        <f t="shared" si="3"/>
        <v>2983.1198208249962</v>
      </c>
      <c r="F53" s="61">
        <f t="shared" si="4"/>
        <v>72561.460044581108</v>
      </c>
    </row>
    <row r="54" spans="1:6" x14ac:dyDescent="0.25">
      <c r="A54" s="54">
        <v>47</v>
      </c>
      <c r="B54" s="61">
        <f t="shared" si="0"/>
        <v>72561.460044581108</v>
      </c>
      <c r="C54" s="55">
        <f t="shared" si="1"/>
        <v>362.80730022290584</v>
      </c>
      <c r="D54" s="55">
        <f t="shared" si="2"/>
        <v>2620.31252060209</v>
      </c>
      <c r="E54" s="55">
        <f t="shared" si="3"/>
        <v>2983.1198208249957</v>
      </c>
      <c r="F54" s="61">
        <f t="shared" si="4"/>
        <v>69941.147523979016</v>
      </c>
    </row>
    <row r="55" spans="1:6" x14ac:dyDescent="0.25">
      <c r="A55" s="54">
        <v>48</v>
      </c>
      <c r="B55" s="61">
        <f t="shared" si="0"/>
        <v>69941.147523979016</v>
      </c>
      <c r="C55" s="55">
        <f t="shared" si="1"/>
        <v>349.70573761989544</v>
      </c>
      <c r="D55" s="55">
        <f t="shared" si="2"/>
        <v>2633.4140832051007</v>
      </c>
      <c r="E55" s="55">
        <f t="shared" si="3"/>
        <v>2983.1198208249962</v>
      </c>
      <c r="F55" s="61">
        <f t="shared" si="4"/>
        <v>67307.733440773911</v>
      </c>
    </row>
    <row r="56" spans="1:6" x14ac:dyDescent="0.25">
      <c r="A56" s="54">
        <v>49</v>
      </c>
      <c r="B56" s="61">
        <f t="shared" si="0"/>
        <v>67307.733440773911</v>
      </c>
      <c r="C56" s="55">
        <f t="shared" si="1"/>
        <v>336.53866720386998</v>
      </c>
      <c r="D56" s="55">
        <f t="shared" si="2"/>
        <v>2646.5811536211258</v>
      </c>
      <c r="E56" s="55">
        <f t="shared" si="3"/>
        <v>2983.1198208249957</v>
      </c>
      <c r="F56" s="61">
        <f t="shared" si="4"/>
        <v>64661.152287152785</v>
      </c>
    </row>
    <row r="57" spans="1:6" x14ac:dyDescent="0.25">
      <c r="A57" s="54">
        <v>50</v>
      </c>
      <c r="B57" s="61">
        <f t="shared" si="0"/>
        <v>64661.152287152785</v>
      </c>
      <c r="C57" s="55">
        <f t="shared" si="1"/>
        <v>323.30576143576434</v>
      </c>
      <c r="D57" s="55">
        <f t="shared" si="2"/>
        <v>2659.8140593892317</v>
      </c>
      <c r="E57" s="55">
        <f t="shared" si="3"/>
        <v>2983.1198208249962</v>
      </c>
      <c r="F57" s="61">
        <f t="shared" si="4"/>
        <v>62001.338227763554</v>
      </c>
    </row>
    <row r="58" spans="1:6" x14ac:dyDescent="0.25">
      <c r="A58" s="54">
        <v>51</v>
      </c>
      <c r="B58" s="61">
        <f t="shared" si="0"/>
        <v>62001.338227763554</v>
      </c>
      <c r="C58" s="55">
        <f t="shared" si="1"/>
        <v>310.00669113881816</v>
      </c>
      <c r="D58" s="55">
        <f t="shared" si="2"/>
        <v>2673.1131296861777</v>
      </c>
      <c r="E58" s="55">
        <f t="shared" si="3"/>
        <v>2983.1198208249957</v>
      </c>
      <c r="F58" s="61">
        <f t="shared" si="4"/>
        <v>59328.225098077375</v>
      </c>
    </row>
    <row r="59" spans="1:6" x14ac:dyDescent="0.25">
      <c r="A59" s="54">
        <v>52</v>
      </c>
      <c r="B59" s="61">
        <f t="shared" si="0"/>
        <v>59328.225098077375</v>
      </c>
      <c r="C59" s="55">
        <f t="shared" si="1"/>
        <v>296.64112549038731</v>
      </c>
      <c r="D59" s="55">
        <f t="shared" si="2"/>
        <v>2686.4786953346088</v>
      </c>
      <c r="E59" s="55">
        <f t="shared" si="3"/>
        <v>2983.1198208249962</v>
      </c>
      <c r="F59" s="61">
        <f t="shared" si="4"/>
        <v>56641.746402742763</v>
      </c>
    </row>
    <row r="60" spans="1:6" x14ac:dyDescent="0.25">
      <c r="A60" s="54">
        <v>53</v>
      </c>
      <c r="B60" s="61">
        <f t="shared" si="0"/>
        <v>56641.746402742763</v>
      </c>
      <c r="C60" s="55">
        <f t="shared" si="1"/>
        <v>283.20873201371427</v>
      </c>
      <c r="D60" s="55">
        <f t="shared" si="2"/>
        <v>2699.9110888112818</v>
      </c>
      <c r="E60" s="55">
        <f t="shared" si="3"/>
        <v>2983.1198208249962</v>
      </c>
      <c r="F60" s="61">
        <f t="shared" si="4"/>
        <v>53941.835313931479</v>
      </c>
    </row>
    <row r="61" spans="1:6" x14ac:dyDescent="0.25">
      <c r="A61" s="54">
        <v>54</v>
      </c>
      <c r="B61" s="61">
        <f t="shared" si="0"/>
        <v>53941.835313931479</v>
      </c>
      <c r="C61" s="55">
        <f t="shared" si="1"/>
        <v>269.70917656965781</v>
      </c>
      <c r="D61" s="55">
        <f t="shared" si="2"/>
        <v>2713.410644255338</v>
      </c>
      <c r="E61" s="55">
        <f t="shared" si="3"/>
        <v>2983.1198208249957</v>
      </c>
      <c r="F61" s="61">
        <f t="shared" si="4"/>
        <v>51228.42466967614</v>
      </c>
    </row>
    <row r="62" spans="1:6" x14ac:dyDescent="0.25">
      <c r="A62" s="54">
        <v>55</v>
      </c>
      <c r="B62" s="61">
        <f t="shared" si="0"/>
        <v>51228.42466967614</v>
      </c>
      <c r="C62" s="55">
        <f t="shared" si="1"/>
        <v>256.14212334838118</v>
      </c>
      <c r="D62" s="55">
        <f t="shared" si="2"/>
        <v>2726.977697476615</v>
      </c>
      <c r="E62" s="55">
        <f t="shared" si="3"/>
        <v>2983.1198208249962</v>
      </c>
      <c r="F62" s="61">
        <f t="shared" si="4"/>
        <v>48501.446972199526</v>
      </c>
    </row>
    <row r="63" spans="1:6" x14ac:dyDescent="0.25">
      <c r="A63" s="54">
        <v>56</v>
      </c>
      <c r="B63" s="61">
        <f t="shared" si="0"/>
        <v>48501.446972199526</v>
      </c>
      <c r="C63" s="55">
        <f t="shared" si="1"/>
        <v>242.50723486099801</v>
      </c>
      <c r="D63" s="55">
        <f t="shared" si="2"/>
        <v>2740.6125859639978</v>
      </c>
      <c r="E63" s="55">
        <f t="shared" si="3"/>
        <v>2983.1198208249957</v>
      </c>
      <c r="F63" s="61">
        <f t="shared" si="4"/>
        <v>45760.834386235525</v>
      </c>
    </row>
    <row r="64" spans="1:6" x14ac:dyDescent="0.25">
      <c r="A64" s="54">
        <v>57</v>
      </c>
      <c r="B64" s="61">
        <f t="shared" si="0"/>
        <v>45760.834386235525</v>
      </c>
      <c r="C64" s="55">
        <f t="shared" si="1"/>
        <v>228.80417193117802</v>
      </c>
      <c r="D64" s="55">
        <f t="shared" si="2"/>
        <v>2754.315648893818</v>
      </c>
      <c r="E64" s="55">
        <f t="shared" si="3"/>
        <v>2983.1198208249962</v>
      </c>
      <c r="F64" s="61">
        <f t="shared" si="4"/>
        <v>43006.518737341707</v>
      </c>
    </row>
    <row r="65" spans="1:6" x14ac:dyDescent="0.25">
      <c r="A65" s="54">
        <v>58</v>
      </c>
      <c r="B65" s="61">
        <f t="shared" si="0"/>
        <v>43006.518737341707</v>
      </c>
      <c r="C65" s="55">
        <f t="shared" si="1"/>
        <v>215.03259368670896</v>
      </c>
      <c r="D65" s="55">
        <f t="shared" si="2"/>
        <v>2768.0872271382868</v>
      </c>
      <c r="E65" s="55">
        <f t="shared" si="3"/>
        <v>2983.1198208249957</v>
      </c>
      <c r="F65" s="61">
        <f t="shared" si="4"/>
        <v>40238.431510203416</v>
      </c>
    </row>
    <row r="66" spans="1:6" x14ac:dyDescent="0.25">
      <c r="A66" s="54">
        <v>59</v>
      </c>
      <c r="B66" s="61">
        <f t="shared" si="0"/>
        <v>40238.431510203416</v>
      </c>
      <c r="C66" s="55">
        <f t="shared" si="1"/>
        <v>201.19215755101749</v>
      </c>
      <c r="D66" s="55">
        <f t="shared" si="2"/>
        <v>2781.9276632739784</v>
      </c>
      <c r="E66" s="55">
        <f t="shared" si="3"/>
        <v>2983.1198208249957</v>
      </c>
      <c r="F66" s="61">
        <f t="shared" si="4"/>
        <v>37456.503846929438</v>
      </c>
    </row>
    <row r="67" spans="1:6" x14ac:dyDescent="0.25">
      <c r="A67" s="54">
        <v>60</v>
      </c>
      <c r="B67" s="61">
        <f t="shared" si="0"/>
        <v>37456.503846929438</v>
      </c>
      <c r="C67" s="55">
        <f t="shared" si="1"/>
        <v>187.28251923464762</v>
      </c>
      <c r="D67" s="55">
        <f t="shared" si="2"/>
        <v>2795.8373015903485</v>
      </c>
      <c r="E67" s="55">
        <f t="shared" si="3"/>
        <v>2983.1198208249962</v>
      </c>
      <c r="F67" s="61">
        <f t="shared" si="4"/>
        <v>34660.666545339089</v>
      </c>
    </row>
    <row r="68" spans="1:6" x14ac:dyDescent="0.25">
      <c r="A68" s="54">
        <v>61</v>
      </c>
      <c r="B68" s="61">
        <f t="shared" si="0"/>
        <v>34660.666545339089</v>
      </c>
      <c r="C68" s="55">
        <f t="shared" si="1"/>
        <v>173.30333272669588</v>
      </c>
      <c r="D68" s="55">
        <f t="shared" si="2"/>
        <v>2809.8164880983004</v>
      </c>
      <c r="E68" s="55">
        <f t="shared" si="3"/>
        <v>2983.1198208249962</v>
      </c>
      <c r="F68" s="61">
        <f t="shared" si="4"/>
        <v>31850.850057240787</v>
      </c>
    </row>
    <row r="69" spans="1:6" x14ac:dyDescent="0.25">
      <c r="A69" s="54">
        <v>62</v>
      </c>
      <c r="B69" s="61">
        <f t="shared" si="0"/>
        <v>31850.850057240787</v>
      </c>
      <c r="C69" s="55">
        <f t="shared" si="1"/>
        <v>159.25425028620438</v>
      </c>
      <c r="D69" s="55">
        <f t="shared" si="2"/>
        <v>2823.8655705387914</v>
      </c>
      <c r="E69" s="55">
        <f t="shared" si="3"/>
        <v>2983.1198208249957</v>
      </c>
      <c r="F69" s="61">
        <f t="shared" si="4"/>
        <v>29026.984486701997</v>
      </c>
    </row>
    <row r="70" spans="1:6" x14ac:dyDescent="0.25">
      <c r="A70" s="54">
        <v>63</v>
      </c>
      <c r="B70" s="61">
        <f t="shared" si="0"/>
        <v>29026.984486701997</v>
      </c>
      <c r="C70" s="55">
        <f t="shared" si="1"/>
        <v>145.13492243351044</v>
      </c>
      <c r="D70" s="55">
        <f t="shared" si="2"/>
        <v>2837.9848983914853</v>
      </c>
      <c r="E70" s="55">
        <f t="shared" si="3"/>
        <v>2983.1198208249957</v>
      </c>
      <c r="F70" s="61">
        <f t="shared" si="4"/>
        <v>26188.999588310511</v>
      </c>
    </row>
    <row r="71" spans="1:6" x14ac:dyDescent="0.25">
      <c r="A71" s="54">
        <v>64</v>
      </c>
      <c r="B71" s="61">
        <f t="shared" si="0"/>
        <v>26188.999588310511</v>
      </c>
      <c r="C71" s="55">
        <f t="shared" si="1"/>
        <v>130.944997941553</v>
      </c>
      <c r="D71" s="55">
        <f t="shared" si="2"/>
        <v>2852.1748228834431</v>
      </c>
      <c r="E71" s="55">
        <f t="shared" si="3"/>
        <v>2983.1198208249962</v>
      </c>
      <c r="F71" s="61">
        <f t="shared" si="4"/>
        <v>23336.824765427067</v>
      </c>
    </row>
    <row r="72" spans="1:6" x14ac:dyDescent="0.25">
      <c r="A72" s="54">
        <v>65</v>
      </c>
      <c r="B72" s="61">
        <f t="shared" si="0"/>
        <v>23336.824765427067</v>
      </c>
      <c r="C72" s="55">
        <f t="shared" si="1"/>
        <v>116.68412382713578</v>
      </c>
      <c r="D72" s="55">
        <f t="shared" si="2"/>
        <v>2866.4356969978603</v>
      </c>
      <c r="E72" s="55">
        <f t="shared" si="3"/>
        <v>2983.1198208249962</v>
      </c>
      <c r="F72" s="61">
        <f t="shared" si="4"/>
        <v>20470.389068429206</v>
      </c>
    </row>
    <row r="73" spans="1:6" x14ac:dyDescent="0.25">
      <c r="A73" s="54">
        <v>66</v>
      </c>
      <c r="B73" s="61">
        <f t="shared" si="0"/>
        <v>20470.389068429206</v>
      </c>
      <c r="C73" s="55">
        <f t="shared" si="1"/>
        <v>102.35194534214646</v>
      </c>
      <c r="D73" s="55">
        <f t="shared" si="2"/>
        <v>2880.7678754828498</v>
      </c>
      <c r="E73" s="55">
        <f t="shared" si="3"/>
        <v>2983.1198208249962</v>
      </c>
      <c r="F73" s="61">
        <f t="shared" si="4"/>
        <v>17589.621192946357</v>
      </c>
    </row>
    <row r="74" spans="1:6" x14ac:dyDescent="0.25">
      <c r="A74" s="54">
        <v>67</v>
      </c>
      <c r="B74" s="61">
        <f t="shared" ref="B74:B79" si="5">F73</f>
        <v>17589.621192946357</v>
      </c>
      <c r="C74" s="55">
        <f t="shared" ref="C74:C79" si="6">-IPMT($B$3/12,A74,$B$4,$B$2)</f>
        <v>87.948105964732221</v>
      </c>
      <c r="D74" s="55">
        <f t="shared" ref="D74:D79" si="7">-PPMT($B$3/12,A74,$B$4,$B$2)</f>
        <v>2895.1717148602638</v>
      </c>
      <c r="E74" s="55">
        <f t="shared" ref="E74:E79" si="8">D74+C74</f>
        <v>2983.1198208249962</v>
      </c>
      <c r="F74" s="61">
        <f t="shared" ref="F74:F79" si="9">B74-D74</f>
        <v>14694.449478086093</v>
      </c>
    </row>
    <row r="75" spans="1:6" x14ac:dyDescent="0.25">
      <c r="A75" s="54">
        <v>68</v>
      </c>
      <c r="B75" s="61">
        <f t="shared" si="5"/>
        <v>14694.449478086093</v>
      </c>
      <c r="C75" s="55">
        <f t="shared" si="6"/>
        <v>73.472247390430894</v>
      </c>
      <c r="D75" s="55">
        <f t="shared" si="7"/>
        <v>2909.6475734345649</v>
      </c>
      <c r="E75" s="55">
        <f t="shared" si="8"/>
        <v>2983.1198208249957</v>
      </c>
      <c r="F75" s="61">
        <f t="shared" si="9"/>
        <v>11784.801904651529</v>
      </c>
    </row>
    <row r="76" spans="1:6" x14ac:dyDescent="0.25">
      <c r="A76" s="54">
        <v>69</v>
      </c>
      <c r="B76" s="61">
        <f t="shared" si="5"/>
        <v>11784.801904651529</v>
      </c>
      <c r="C76" s="55">
        <f t="shared" si="6"/>
        <v>58.924009523258064</v>
      </c>
      <c r="D76" s="55">
        <f t="shared" si="7"/>
        <v>2924.1958113017376</v>
      </c>
      <c r="E76" s="55">
        <f t="shared" si="8"/>
        <v>2983.1198208249957</v>
      </c>
      <c r="F76" s="61">
        <f t="shared" si="9"/>
        <v>8860.606093349792</v>
      </c>
    </row>
    <row r="77" spans="1:6" x14ac:dyDescent="0.25">
      <c r="A77" s="54">
        <v>70</v>
      </c>
      <c r="B77" s="61">
        <f t="shared" si="5"/>
        <v>8860.606093349792</v>
      </c>
      <c r="C77" s="55">
        <f t="shared" si="6"/>
        <v>44.303030466749377</v>
      </c>
      <c r="D77" s="55">
        <f t="shared" si="7"/>
        <v>2938.8167903582466</v>
      </c>
      <c r="E77" s="55">
        <f t="shared" si="8"/>
        <v>2983.1198208249962</v>
      </c>
      <c r="F77" s="61">
        <f t="shared" si="9"/>
        <v>5921.7893029915449</v>
      </c>
    </row>
    <row r="78" spans="1:6" x14ac:dyDescent="0.25">
      <c r="A78" s="54">
        <v>71</v>
      </c>
      <c r="B78" s="61">
        <f t="shared" si="5"/>
        <v>5921.7893029915449</v>
      </c>
      <c r="C78" s="55">
        <f t="shared" si="6"/>
        <v>29.608946514958134</v>
      </c>
      <c r="D78" s="55">
        <f t="shared" si="7"/>
        <v>2953.5108743100382</v>
      </c>
      <c r="E78" s="55">
        <f t="shared" si="8"/>
        <v>2983.1198208249962</v>
      </c>
      <c r="F78" s="61">
        <f t="shared" si="9"/>
        <v>2968.2784286815067</v>
      </c>
    </row>
    <row r="79" spans="1:6" x14ac:dyDescent="0.25">
      <c r="A79" s="54">
        <v>72</v>
      </c>
      <c r="B79" s="61">
        <f t="shared" si="5"/>
        <v>2968.2784286815067</v>
      </c>
      <c r="C79" s="55">
        <f t="shared" si="6"/>
        <v>14.841392143407944</v>
      </c>
      <c r="D79" s="55">
        <f t="shared" si="7"/>
        <v>2968.2784286815881</v>
      </c>
      <c r="E79" s="55">
        <f t="shared" si="8"/>
        <v>2983.1198208249962</v>
      </c>
      <c r="F79" s="61">
        <f t="shared" si="9"/>
        <v>-8.1399775808677077E-11</v>
      </c>
    </row>
    <row r="80" spans="1:6" x14ac:dyDescent="0.25">
      <c r="C80" s="56">
        <f>SUM(C8:C79)</f>
        <v>34784.627099399782</v>
      </c>
    </row>
  </sheetData>
  <mergeCells count="1">
    <mergeCell ref="A1:F1"/>
  </mergeCell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Budget</vt:lpstr>
      <vt:lpstr>CA</vt:lpstr>
      <vt:lpstr>BNP</vt:lpstr>
      <vt:lpstr>Feuil2</vt:lpstr>
      <vt:lpstr>Feuil3</vt:lpstr>
    </vt:vector>
  </TitlesOfParts>
  <Company>cterrier.com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tTerrier</dc:creator>
  <cp:lastModifiedBy>Claude</cp:lastModifiedBy>
  <cp:lastPrinted>2011-12-04T20:38:21Z</cp:lastPrinted>
  <dcterms:created xsi:type="dcterms:W3CDTF">2004-10-05T15:12:09Z</dcterms:created>
  <dcterms:modified xsi:type="dcterms:W3CDTF">2011-12-05T06:07:17Z</dcterms:modified>
</cp:coreProperties>
</file>